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<sst xmlns="http://schemas.openxmlformats.org/spreadsheetml/2006/main" count="221" uniqueCount="111">
  <si>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</si>
  <si>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</si>
  <si>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</si>
  <si>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</si>
  <si>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</si>
  <si>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</si>
  <si>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</si>
  <si>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</si>
  <si>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</si>
  <si>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</si>
  <si>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</si>
  <si>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</si>
  <si>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</si>
  <si>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</si>
  <si>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</si>
  <si>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</si>
  <si>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</si>
  <si>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</si>
  <si>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</si>
  <si>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</si>
  <si>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</si>
  <si>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</si>
  <si>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</si>
  <si>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</si>
  <si>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</si>
  <si>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</si>
  <si>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</si>
  <si>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</si>
  <si>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</si>
  <si>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</si>
  <si>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</si>
  <si>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</si>
  <si>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</si>
  <si>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</si>
  <si>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</si>
  <si>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</si>
  <si>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</si>
  <si>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</si>
  <si>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</si>
  <si>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</si>
  <si>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</si>
  <si>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</si>
  <si>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</si>
  <si>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</si>
  <si>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</si>
  <si>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</si>
  <si>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</si>
  <si>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</si>
  <si>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</si>
  <si>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</si>
  <si>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</si>
  <si>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</si>
  <si>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</si>
  <si>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</si>
  <si>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</si>
  <si>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</si>
  <si>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</si>
  <si>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</si>
  <si>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</si>
  <si>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</si>
  <si>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</si>
  <si>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</si>
  <si>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</si>
  <si>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</si>
  <si>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</si>
  <si>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</si>
  <si>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</si>
  <si>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</si>
  <si>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</si>
  <si>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</si>
  <si>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</si>
  <si>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</si>
  <si>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</si>
  <si>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</si>
  <si>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</si>
  <si>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</si>
  <si>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</si>
  <si>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</si>
  <si>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</si>
  <si>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</si>
  <si>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</si>
  <si>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</si>
  <si>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</si>
  <si>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</si>
  <si>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</si>
  <si>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</si>
  <si>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</si>
  <si>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</si>
  <si>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</si>
  <si>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</si>
  <si>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</si>
  <si>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</si>
  <si>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</si>
  <si>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</si>
  <si>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</si>
  <si>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</si>
  <si>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熊本県　南小国町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</si>
  <si>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</si>
  <si>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</si>
  <si>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</si>
  <si>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</si>
  <si>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</si>
  <si>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</si>
  <si>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</si>
  <si>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</si>
  <si>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</si>
  <si>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</si>
  <si>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</si>
  <si>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前年の突発的な処理場修理に伴い、一時的な収益的収支比率の大幅な増加、経費回収率が大幅な減少、また汚水処理原価の大幅な増加となったが、当年は比較的安定した経営となっていると思われる。
しかし今後の管渠更新への投資計画を見なすことが必要であり、収入増加につながる取組が必要になると思われる。</t>
    <rPh sb="0" eb="2">
      <t>ゼンネン</t>
    </rPh>
    <rPh sb="20" eb="23">
      <t>シュウエキテキ</t>
    </rPh>
    <rPh sb="23" eb="25">
      <t>シュウシ</t>
    </rPh>
    <rPh sb="25" eb="27">
      <t>ヒリツ</t>
    </rPh>
    <rPh sb="28" eb="30">
      <t>オオハバ</t>
    </rPh>
    <rPh sb="31" eb="33">
      <t>ゾウカ</t>
    </rPh>
    <rPh sb="34" eb="36">
      <t>ケイヒ</t>
    </rPh>
    <rPh sb="36" eb="39">
      <t>カイシュウリツ</t>
    </rPh>
    <rPh sb="40" eb="42">
      <t>オオハバ</t>
    </rPh>
    <rPh sb="43" eb="45">
      <t>ゲンショウ</t>
    </rPh>
    <rPh sb="48" eb="50">
      <t>オスイ</t>
    </rPh>
    <rPh sb="50" eb="52">
      <t>ショリ</t>
    </rPh>
    <rPh sb="52" eb="54">
      <t>ゲンカ</t>
    </rPh>
    <rPh sb="55" eb="57">
      <t>オオハバ</t>
    </rPh>
    <rPh sb="58" eb="60">
      <t>ゾウカ</t>
    </rPh>
    <rPh sb="66" eb="68">
      <t>トウネン</t>
    </rPh>
    <rPh sb="69" eb="72">
      <t>ヒカクテキ</t>
    </rPh>
    <rPh sb="72" eb="74">
      <t>アンテイ</t>
    </rPh>
    <rPh sb="76" eb="78">
      <t>ケイエイ</t>
    </rPh>
    <rPh sb="85" eb="86">
      <t>オモ</t>
    </rPh>
    <rPh sb="94" eb="96">
      <t>コンゴ</t>
    </rPh>
    <rPh sb="97" eb="99">
      <t>カンキョ</t>
    </rPh>
    <rPh sb="99" eb="101">
      <t>コウシン</t>
    </rPh>
    <rPh sb="103" eb="105">
      <t>トウシ</t>
    </rPh>
    <rPh sb="105" eb="107">
      <t>ケイカク</t>
    </rPh>
    <rPh sb="108" eb="109">
      <t>ミ</t>
    </rPh>
    <rPh sb="114" eb="116">
      <t>ヒツヨウ</t>
    </rPh>
    <rPh sb="120" eb="124">
      <t>シュウニュウゾウカ</t>
    </rPh>
    <rPh sb="129" eb="131">
      <t>トリクミ</t>
    </rPh>
    <rPh sb="132" eb="134">
      <t>ヒツヨウ</t>
    </rPh>
    <rPh sb="138" eb="139">
      <t>オモ</t>
    </rPh>
    <phoneticPr fontId="4"/>
  </si>
  <si>
    <t>平成１２年からの供用開始であり、現段階では老朽化の影響は少ないと思われる。
平成３１年度に機能診断の実施を予定しており、その結果から長寿命化計画の策定と取組が必要と考える。</t>
    <rPh sb="0" eb="2">
      <t>ヘイセイ</t>
    </rPh>
    <rPh sb="4" eb="5">
      <t>ネン</t>
    </rPh>
    <rPh sb="8" eb="10">
      <t>キョウヨウ</t>
    </rPh>
    <rPh sb="10" eb="12">
      <t>カイシ</t>
    </rPh>
    <rPh sb="16" eb="19">
      <t>ゲンダンカイ</t>
    </rPh>
    <rPh sb="21" eb="24">
      <t>ロウキュウカ</t>
    </rPh>
    <rPh sb="25" eb="27">
      <t>エイキョウ</t>
    </rPh>
    <rPh sb="28" eb="29">
      <t>スク</t>
    </rPh>
    <rPh sb="32" eb="33">
      <t>オモ</t>
    </rPh>
    <rPh sb="38" eb="40">
      <t>ヘイセイ</t>
    </rPh>
    <rPh sb="42" eb="44">
      <t>ネンド</t>
    </rPh>
    <rPh sb="45" eb="47">
      <t>キノウ</t>
    </rPh>
    <rPh sb="47" eb="49">
      <t>シンダン</t>
    </rPh>
    <rPh sb="50" eb="52">
      <t>ジッシ</t>
    </rPh>
    <rPh sb="53" eb="55">
      <t>ヨテイ</t>
    </rPh>
    <rPh sb="62" eb="64">
      <t>ケッカ</t>
    </rPh>
    <rPh sb="66" eb="70">
      <t>チョウジュミョウカ</t>
    </rPh>
    <rPh sb="70" eb="72">
      <t>ケイカク</t>
    </rPh>
    <rPh sb="73" eb="75">
      <t>サクテイ</t>
    </rPh>
    <rPh sb="76" eb="78">
      <t>トリクミ</t>
    </rPh>
    <rPh sb="79" eb="81">
      <t>ヒツヨウ</t>
    </rPh>
    <rPh sb="82" eb="83">
      <t>カンガ</t>
    </rPh>
    <phoneticPr fontId="4"/>
  </si>
  <si>
    <t>経営的には比較的安定した経営となっていると考えられるが、今後の管渠更新に向けての、収入増加につながる取組が必要と考える。
当面は平成３１年度に機能診断の実施を予定しており、その結果から長寿命化計画の策定を行い、今後の投資計画を含めた経営改善に向けた計画を見直すこととする。</t>
    <rPh sb="0" eb="3">
      <t>ケイエイテキ</t>
    </rPh>
    <rPh sb="5" eb="8">
      <t>ヒカクテキ</t>
    </rPh>
    <rPh sb="8" eb="10">
      <t>アンテイ</t>
    </rPh>
    <rPh sb="12" eb="14">
      <t>ケイエイ</t>
    </rPh>
    <rPh sb="21" eb="22">
      <t>カンガ</t>
    </rPh>
    <rPh sb="28" eb="30">
      <t>コンゴ</t>
    </rPh>
    <rPh sb="31" eb="33">
      <t>カンキョ</t>
    </rPh>
    <rPh sb="33" eb="35">
      <t>コウシン</t>
    </rPh>
    <rPh sb="36" eb="37">
      <t>ム</t>
    </rPh>
    <rPh sb="41" eb="45">
      <t>シュウニュウゾウカ</t>
    </rPh>
    <rPh sb="50" eb="52">
      <t>トリクミ</t>
    </rPh>
    <rPh sb="53" eb="55">
      <t>ヒツヨウ</t>
    </rPh>
    <rPh sb="56" eb="57">
      <t>カンガ</t>
    </rPh>
    <rPh sb="61" eb="63">
      <t>トウメン</t>
    </rPh>
    <rPh sb="102" eb="103">
      <t>オコナ</t>
    </rPh>
    <rPh sb="105" eb="107">
      <t>コンゴ</t>
    </rPh>
    <rPh sb="108" eb="110">
      <t>トウシ</t>
    </rPh>
    <rPh sb="110" eb="112">
      <t>ケイカク</t>
    </rPh>
    <rPh sb="113" eb="114">
      <t>フク</t>
    </rPh>
    <rPh sb="116" eb="118">
      <t>ケイエイ</t>
    </rPh>
    <rPh sb="118" eb="120">
      <t>カイゼン</t>
    </rPh>
    <rPh sb="121" eb="122">
      <t>ム</t>
    </rPh>
    <rPh sb="124" eb="126">
      <t>ケイカク</t>
    </rPh>
    <rPh sb="127" eb="129">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</si>
</sst>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249600"/>
        <c:axId val="1262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126249600"/>
        <c:axId val="126272256"/>
      </c:lineChart>
      <c:dateAx>
        <c:axId val="126249600"/>
        <c:scaling>
          <c:orientation val="minMax"/>
        </c:scaling>
        <c:delete val="1"/>
        <c:axPos val="b"/>
        <c:numFmt formatCode="ge" sourceLinked="1"/>
        <c:majorTickMark val="none"/>
        <c:minorTickMark val="none"/>
        <c:tickLblPos val="none"/>
        <c:crossAx val="126272256"/>
        <c:crosses val="autoZero"/>
        <c:auto val="1"/>
        <c:lblOffset val="100"/>
        <c:baseTimeUnit val="years"/>
      </c:dateAx>
      <c:valAx>
        <c:axId val="1262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2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41.56</c:v>
                </c:pt>
                <c:pt idx="1">
                  <c:v>41.13</c:v>
                </c:pt>
                <c:pt idx="2">
                  <c:v>38.53</c:v>
                </c:pt>
                <c:pt idx="3">
                  <c:v>35.5</c:v>
                </c:pt>
                <c:pt idx="4">
                  <c:v>31.17</c:v>
                </c:pt>
              </c:numCache>
            </c:numRef>
          </c:val>
        </c:ser>
        <c:dLbls>
          <c:showLegendKey val="0"/>
          <c:showVal val="0"/>
          <c:showCatName val="0"/>
          <c:showSerName val="0"/>
          <c:showPercent val="0"/>
          <c:showBubbleSize val="0"/>
        </c:dLbls>
        <c:gapWidth val="150"/>
        <c:axId val="135216128"/>
        <c:axId val="1352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135216128"/>
        <c:axId val="135271552"/>
      </c:lineChart>
      <c:dateAx>
        <c:axId val="135216128"/>
        <c:scaling>
          <c:orientation val="minMax"/>
        </c:scaling>
        <c:delete val="1"/>
        <c:axPos val="b"/>
        <c:numFmt formatCode="ge" sourceLinked="1"/>
        <c:majorTickMark val="none"/>
        <c:minorTickMark val="none"/>
        <c:tickLblPos val="none"/>
        <c:crossAx val="135271552"/>
        <c:crosses val="autoZero"/>
        <c:auto val="1"/>
        <c:lblOffset val="100"/>
        <c:baseTimeUnit val="years"/>
      </c:dateAx>
      <c:valAx>
        <c:axId val="1352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91.03</c:v>
                </c:pt>
                <c:pt idx="1">
                  <c:v>90.84</c:v>
                </c:pt>
                <c:pt idx="2">
                  <c:v>90.45</c:v>
                </c:pt>
                <c:pt idx="3">
                  <c:v>90.76</c:v>
                </c:pt>
                <c:pt idx="4">
                  <c:v>91.05</c:v>
                </c:pt>
              </c:numCache>
            </c:numRef>
          </c:val>
        </c:ser>
        <c:dLbls>
          <c:showLegendKey val="0"/>
          <c:showVal val="0"/>
          <c:showCatName val="0"/>
          <c:showSerName val="0"/>
          <c:showPercent val="0"/>
          <c:showBubbleSize val="0"/>
        </c:dLbls>
        <c:gapWidth val="150"/>
        <c:axId val="135371392"/>
        <c:axId val="1353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135371392"/>
        <c:axId val="135381760"/>
      </c:lineChart>
      <c:dateAx>
        <c:axId val="135371392"/>
        <c:scaling>
          <c:orientation val="minMax"/>
        </c:scaling>
        <c:delete val="1"/>
        <c:axPos val="b"/>
        <c:numFmt formatCode="ge" sourceLinked="1"/>
        <c:majorTickMark val="none"/>
        <c:minorTickMark val="none"/>
        <c:tickLblPos val="none"/>
        <c:crossAx val="135381760"/>
        <c:crosses val="autoZero"/>
        <c:auto val="1"/>
        <c:lblOffset val="100"/>
        <c:baseTimeUnit val="years"/>
      </c:dateAx>
      <c:valAx>
        <c:axId val="1353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85.23</c:v>
                </c:pt>
                <c:pt idx="1">
                  <c:v>84.32</c:v>
                </c:pt>
                <c:pt idx="2">
                  <c:v>84.84</c:v>
                </c:pt>
                <c:pt idx="3">
                  <c:v>87.13</c:v>
                </c:pt>
                <c:pt idx="4">
                  <c:v>84.74</c:v>
                </c:pt>
              </c:numCache>
            </c:numRef>
          </c:val>
        </c:ser>
        <c:dLbls>
          <c:showLegendKey val="0"/>
          <c:showVal val="0"/>
          <c:showCatName val="0"/>
          <c:showSerName val="0"/>
          <c:showPercent val="0"/>
          <c:showBubbleSize val="0"/>
        </c:dLbls>
        <c:gapWidth val="150"/>
        <c:axId val="126413056"/>
        <c:axId val="12646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413056"/>
        <c:axId val="126464384"/>
      </c:lineChart>
      <c:dateAx>
        <c:axId val="126413056"/>
        <c:scaling>
          <c:orientation val="minMax"/>
        </c:scaling>
        <c:delete val="1"/>
        <c:axPos val="b"/>
        <c:numFmt formatCode="ge" sourceLinked="1"/>
        <c:majorTickMark val="none"/>
        <c:minorTickMark val="none"/>
        <c:tickLblPos val="none"/>
        <c:crossAx val="126464384"/>
        <c:crosses val="autoZero"/>
        <c:auto val="1"/>
        <c:lblOffset val="100"/>
        <c:baseTimeUnit val="years"/>
      </c:dateAx>
      <c:valAx>
        <c:axId val="12646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543744"/>
        <c:axId val="12658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543744"/>
        <c:axId val="126582784"/>
      </c:lineChart>
      <c:dateAx>
        <c:axId val="126543744"/>
        <c:scaling>
          <c:orientation val="minMax"/>
        </c:scaling>
        <c:delete val="1"/>
        <c:axPos val="b"/>
        <c:numFmt formatCode="ge" sourceLinked="1"/>
        <c:majorTickMark val="none"/>
        <c:minorTickMark val="none"/>
        <c:tickLblPos val="none"/>
        <c:crossAx val="126582784"/>
        <c:crosses val="autoZero"/>
        <c:auto val="1"/>
        <c:lblOffset val="100"/>
        <c:baseTimeUnit val="years"/>
      </c:dateAx>
      <c:valAx>
        <c:axId val="12658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703104"/>
        <c:axId val="12670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703104"/>
        <c:axId val="126705024"/>
      </c:lineChart>
      <c:dateAx>
        <c:axId val="126703104"/>
        <c:scaling>
          <c:orientation val="minMax"/>
        </c:scaling>
        <c:delete val="1"/>
        <c:axPos val="b"/>
        <c:numFmt formatCode="ge" sourceLinked="1"/>
        <c:majorTickMark val="none"/>
        <c:minorTickMark val="none"/>
        <c:tickLblPos val="none"/>
        <c:crossAx val="126705024"/>
        <c:crosses val="autoZero"/>
        <c:auto val="1"/>
        <c:lblOffset val="100"/>
        <c:baseTimeUnit val="years"/>
      </c:dateAx>
      <c:valAx>
        <c:axId val="1267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963712"/>
        <c:axId val="1289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963712"/>
        <c:axId val="128965632"/>
      </c:lineChart>
      <c:dateAx>
        <c:axId val="128963712"/>
        <c:scaling>
          <c:orientation val="minMax"/>
        </c:scaling>
        <c:delete val="1"/>
        <c:axPos val="b"/>
        <c:numFmt formatCode="ge" sourceLinked="1"/>
        <c:majorTickMark val="none"/>
        <c:minorTickMark val="none"/>
        <c:tickLblPos val="none"/>
        <c:crossAx val="128965632"/>
        <c:crosses val="autoZero"/>
        <c:auto val="1"/>
        <c:lblOffset val="100"/>
        <c:baseTimeUnit val="years"/>
      </c:dateAx>
      <c:valAx>
        <c:axId val="1289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070464"/>
        <c:axId val="13507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070464"/>
        <c:axId val="135072384"/>
      </c:lineChart>
      <c:dateAx>
        <c:axId val="135070464"/>
        <c:scaling>
          <c:orientation val="minMax"/>
        </c:scaling>
        <c:delete val="1"/>
        <c:axPos val="b"/>
        <c:numFmt formatCode="ge" sourceLinked="1"/>
        <c:majorTickMark val="none"/>
        <c:minorTickMark val="none"/>
        <c:tickLblPos val="none"/>
        <c:crossAx val="135072384"/>
        <c:crosses val="autoZero"/>
        <c:auto val="1"/>
        <c:lblOffset val="100"/>
        <c:baseTimeUnit val="years"/>
      </c:dateAx>
      <c:valAx>
        <c:axId val="13507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111040"/>
        <c:axId val="1351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135111040"/>
        <c:axId val="135112960"/>
      </c:lineChart>
      <c:dateAx>
        <c:axId val="135111040"/>
        <c:scaling>
          <c:orientation val="minMax"/>
        </c:scaling>
        <c:delete val="1"/>
        <c:axPos val="b"/>
        <c:numFmt formatCode="ge" sourceLinked="1"/>
        <c:majorTickMark val="none"/>
        <c:minorTickMark val="none"/>
        <c:tickLblPos val="none"/>
        <c:crossAx val="135112960"/>
        <c:crosses val="autoZero"/>
        <c:auto val="1"/>
        <c:lblOffset val="100"/>
        <c:baseTimeUnit val="years"/>
      </c:dateAx>
      <c:valAx>
        <c:axId val="1351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58.31</c:v>
                </c:pt>
                <c:pt idx="1">
                  <c:v>55.62</c:v>
                </c:pt>
                <c:pt idx="2">
                  <c:v>61.22</c:v>
                </c:pt>
                <c:pt idx="3">
                  <c:v>40.85</c:v>
                </c:pt>
                <c:pt idx="4">
                  <c:v>58.24</c:v>
                </c:pt>
              </c:numCache>
            </c:numRef>
          </c:val>
        </c:ser>
        <c:dLbls>
          <c:showLegendKey val="0"/>
          <c:showVal val="0"/>
          <c:showCatName val="0"/>
          <c:showSerName val="0"/>
          <c:showPercent val="0"/>
          <c:showBubbleSize val="0"/>
        </c:dLbls>
        <c:gapWidth val="150"/>
        <c:axId val="135155712"/>
        <c:axId val="1351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135155712"/>
        <c:axId val="135157632"/>
      </c:lineChart>
      <c:dateAx>
        <c:axId val="135155712"/>
        <c:scaling>
          <c:orientation val="minMax"/>
        </c:scaling>
        <c:delete val="1"/>
        <c:axPos val="b"/>
        <c:numFmt formatCode="ge" sourceLinked="1"/>
        <c:majorTickMark val="none"/>
        <c:minorTickMark val="none"/>
        <c:tickLblPos val="none"/>
        <c:crossAx val="135157632"/>
        <c:crosses val="autoZero"/>
        <c:auto val="1"/>
        <c:lblOffset val="100"/>
        <c:baseTimeUnit val="years"/>
      </c:dateAx>
      <c:valAx>
        <c:axId val="1351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314.25</c:v>
                </c:pt>
                <c:pt idx="1">
                  <c:v>326.82</c:v>
                </c:pt>
                <c:pt idx="2">
                  <c:v>314.47000000000003</c:v>
                </c:pt>
                <c:pt idx="3">
                  <c:v>540.20000000000005</c:v>
                </c:pt>
                <c:pt idx="4">
                  <c:v>419.42</c:v>
                </c:pt>
              </c:numCache>
            </c:numRef>
          </c:val>
        </c:ser>
        <c:dLbls>
          <c:showLegendKey val="0"/>
          <c:showVal val="0"/>
          <c:showCatName val="0"/>
          <c:showSerName val="0"/>
          <c:showPercent val="0"/>
          <c:showBubbleSize val="0"/>
        </c:dLbls>
        <c:gapWidth val="150"/>
        <c:axId val="135187840"/>
        <c:axId val="13519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135187840"/>
        <c:axId val="135194112"/>
      </c:lineChart>
      <c:dateAx>
        <c:axId val="135187840"/>
        <c:scaling>
          <c:orientation val="minMax"/>
        </c:scaling>
        <c:delete val="1"/>
        <c:axPos val="b"/>
        <c:numFmt formatCode="ge" sourceLinked="1"/>
        <c:majorTickMark val="none"/>
        <c:minorTickMark val="none"/>
        <c:tickLblPos val="none"/>
        <c:crossAx val="135194112"/>
        <c:crosses val="autoZero"/>
        <c:auto val="1"/>
        <c:lblOffset val="100"/>
        <c:baseTimeUnit val="years"/>
      </c:dateAx>
      <c:valAx>
        <c:axId val="1351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55" zoomScaleNormal="100" zoomScaleSheetLayoutView="5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熊本県　南小国町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4265</v>
      </c>
      <c r="AM8" s="64"/>
      <c r="AN8" s="64"/>
      <c r="AO8" s="64"/>
      <c r="AP8" s="64"/>
      <c r="AQ8" s="64"/>
      <c r="AR8" s="64"/>
      <c r="AS8" s="64"/>
      <c r="AT8" s="63">
        <f>データ!S6</f>
        <v>115.9</v>
      </c>
      <c r="AU8" s="63"/>
      <c r="AV8" s="63"/>
      <c r="AW8" s="63"/>
      <c r="AX8" s="63"/>
      <c r="AY8" s="63"/>
      <c r="AZ8" s="63"/>
      <c r="BA8" s="63"/>
      <c r="BB8" s="63">
        <f>データ!T6</f>
        <v>36.799999999999997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10.75</v>
      </c>
      <c r="Q10" s="63"/>
      <c r="R10" s="63"/>
      <c r="S10" s="63"/>
      <c r="T10" s="63"/>
      <c r="U10" s="63"/>
      <c r="V10" s="63"/>
      <c r="W10" s="63">
        <f>データ!P6</f>
        <v>100</v>
      </c>
      <c r="X10" s="63"/>
      <c r="Y10" s="63"/>
      <c r="Z10" s="63"/>
      <c r="AA10" s="63"/>
      <c r="AB10" s="63"/>
      <c r="AC10" s="63"/>
      <c r="AD10" s="64">
        <f>データ!Q6</f>
        <v>3630</v>
      </c>
      <c r="AE10" s="64"/>
      <c r="AF10" s="64"/>
      <c r="AG10" s="64"/>
      <c r="AH10" s="64"/>
      <c r="AI10" s="64"/>
      <c r="AJ10" s="64"/>
      <c r="AK10" s="2"/>
      <c r="AL10" s="64">
        <f>データ!U6</f>
        <v>458</v>
      </c>
      <c r="AM10" s="64"/>
      <c r="AN10" s="64"/>
      <c r="AO10" s="64"/>
      <c r="AP10" s="64"/>
      <c r="AQ10" s="64"/>
      <c r="AR10" s="64"/>
      <c r="AS10" s="64"/>
      <c r="AT10" s="63">
        <f>データ!V6</f>
        <v>0.51</v>
      </c>
      <c r="AU10" s="63"/>
      <c r="AV10" s="63"/>
      <c r="AW10" s="63"/>
      <c r="AX10" s="63"/>
      <c r="AY10" s="63"/>
      <c r="AZ10" s="63"/>
      <c r="BA10" s="63"/>
      <c r="BB10" s="63">
        <f>データ!W6</f>
        <v>898.04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434230</v>
      </c>
      <c r="D6" s="31">
        <f t="shared" si="3"/>
        <v>47</v>
      </c>
      <c r="E6" s="31">
        <f t="shared" si="3"/>
        <v>17</v>
      </c>
      <c r="F6" s="31">
        <f t="shared" si="3"/>
        <v>5</v>
      </c>
      <c r="G6" s="31">
        <f t="shared" si="3"/>
        <v>0</v>
      </c>
      <c r="H6" s="31" t="str">
        <f t="shared" si="3"/>
        <v>熊本県　南小国町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10.75</v>
      </c>
      <c r="P6" s="32">
        <f t="shared" si="3"/>
        <v>100</v>
      </c>
      <c r="Q6" s="32">
        <f t="shared" si="3"/>
        <v>3630</v>
      </c>
      <c r="R6" s="32">
        <f t="shared" si="3"/>
        <v>4265</v>
      </c>
      <c r="S6" s="32">
        <f t="shared" si="3"/>
        <v>115.9</v>
      </c>
      <c r="T6" s="32">
        <f t="shared" si="3"/>
        <v>36.799999999999997</v>
      </c>
      <c r="U6" s="32">
        <f t="shared" si="3"/>
        <v>458</v>
      </c>
      <c r="V6" s="32">
        <f t="shared" si="3"/>
        <v>0.51</v>
      </c>
      <c r="W6" s="32">
        <f t="shared" si="3"/>
        <v>898.04</v>
      </c>
      <c r="X6" s="33">
        <f>IF(X7="",NA(),X7)</f>
        <v>85.23</v>
      </c>
      <c r="Y6" s="33">
        <f t="shared" ref="Y6:AG6" si="4">IF(Y7="",NA(),Y7)</f>
        <v>84.32</v>
      </c>
      <c r="Z6" s="33">
        <f t="shared" si="4"/>
        <v>84.84</v>
      </c>
      <c r="AA6" s="33">
        <f t="shared" si="4"/>
        <v>87.13</v>
      </c>
      <c r="AB6" s="33">
        <f t="shared" si="4"/>
        <v>84.74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58.31</v>
      </c>
      <c r="BQ6" s="33">
        <f t="shared" ref="BQ6:BY6" si="8">IF(BQ7="",NA(),BQ7)</f>
        <v>55.62</v>
      </c>
      <c r="BR6" s="33">
        <f t="shared" si="8"/>
        <v>61.22</v>
      </c>
      <c r="BS6" s="33">
        <f t="shared" si="8"/>
        <v>40.85</v>
      </c>
      <c r="BT6" s="33">
        <f t="shared" si="8"/>
        <v>58.24</v>
      </c>
      <c r="BU6" s="33">
        <f t="shared" si="8"/>
        <v>42.13</v>
      </c>
      <c r="BV6" s="33">
        <f t="shared" si="8"/>
        <v>42.48</v>
      </c>
      <c r="BW6" s="33">
        <f t="shared" si="8"/>
        <v>41.04</v>
      </c>
      <c r="BX6" s="33">
        <f t="shared" si="8"/>
        <v>41.08</v>
      </c>
      <c r="BY6" s="33">
        <f t="shared" si="8"/>
        <v>52.19</v>
      </c>
      <c r="BZ6" s="32" t="str">
        <f>IF(BZ7="","",IF(BZ7="-","【-】","【"&amp;SUBSTITUTE(TEXT(BZ7,"#,##0.00"),"-","△")&amp;"】"))</f>
        <v>【52.78】</v>
      </c>
      <c r="CA6" s="33">
        <f>IF(CA7="",NA(),CA7)</f>
        <v>314.25</v>
      </c>
      <c r="CB6" s="33">
        <f t="shared" ref="CB6:CJ6" si="9">IF(CB7="",NA(),CB7)</f>
        <v>326.82</v>
      </c>
      <c r="CC6" s="33">
        <f t="shared" si="9"/>
        <v>314.47000000000003</v>
      </c>
      <c r="CD6" s="33">
        <f t="shared" si="9"/>
        <v>540.20000000000005</v>
      </c>
      <c r="CE6" s="33">
        <f t="shared" si="9"/>
        <v>419.42</v>
      </c>
      <c r="CF6" s="33">
        <f t="shared" si="9"/>
        <v>348.41</v>
      </c>
      <c r="CG6" s="33">
        <f t="shared" si="9"/>
        <v>343.8</v>
      </c>
      <c r="CH6" s="33">
        <f t="shared" si="9"/>
        <v>357.08</v>
      </c>
      <c r="CI6" s="33">
        <f t="shared" si="9"/>
        <v>378.08</v>
      </c>
      <c r="CJ6" s="33">
        <f t="shared" si="9"/>
        <v>296.14</v>
      </c>
      <c r="CK6" s="32" t="str">
        <f>IF(CK7="","",IF(CK7="-","【-】","【"&amp;SUBSTITUTE(TEXT(CK7,"#,##0.00"),"-","△")&amp;"】"))</f>
        <v>【289.81】</v>
      </c>
      <c r="CL6" s="33">
        <f>IF(CL7="",NA(),CL7)</f>
        <v>41.56</v>
      </c>
      <c r="CM6" s="33">
        <f t="shared" ref="CM6:CU6" si="10">IF(CM7="",NA(),CM7)</f>
        <v>41.13</v>
      </c>
      <c r="CN6" s="33">
        <f t="shared" si="10"/>
        <v>38.53</v>
      </c>
      <c r="CO6" s="33">
        <f t="shared" si="10"/>
        <v>35.5</v>
      </c>
      <c r="CP6" s="33">
        <f t="shared" si="10"/>
        <v>31.17</v>
      </c>
      <c r="CQ6" s="33">
        <f t="shared" si="10"/>
        <v>46.85</v>
      </c>
      <c r="CR6" s="33">
        <f t="shared" si="10"/>
        <v>46.06</v>
      </c>
      <c r="CS6" s="33">
        <f t="shared" si="10"/>
        <v>45.95</v>
      </c>
      <c r="CT6" s="33">
        <f t="shared" si="10"/>
        <v>44.69</v>
      </c>
      <c r="CU6" s="33">
        <f t="shared" si="10"/>
        <v>52.31</v>
      </c>
      <c r="CV6" s="32" t="str">
        <f>IF(CV7="","",IF(CV7="-","【-】","【"&amp;SUBSTITUTE(TEXT(CV7,"#,##0.00"),"-","△")&amp;"】"))</f>
        <v>【52.74】</v>
      </c>
      <c r="CW6" s="33">
        <f>IF(CW7="",NA(),CW7)</f>
        <v>91.03</v>
      </c>
      <c r="CX6" s="33">
        <f t="shared" ref="CX6:DF6" si="11">IF(CX7="",NA(),CX7)</f>
        <v>90.84</v>
      </c>
      <c r="CY6" s="33">
        <f t="shared" si="11"/>
        <v>90.45</v>
      </c>
      <c r="CZ6" s="33">
        <f t="shared" si="11"/>
        <v>90.76</v>
      </c>
      <c r="DA6" s="33">
        <f t="shared" si="11"/>
        <v>91.05</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434230</v>
      </c>
      <c r="D7" s="35">
        <v>47</v>
      </c>
      <c r="E7" s="35">
        <v>17</v>
      </c>
      <c r="F7" s="35">
        <v>5</v>
      </c>
      <c r="G7" s="35">
        <v>0</v>
      </c>
      <c r="H7" s="35" t="s">
        <v>96</v>
      </c>
      <c r="I7" s="35" t="s">
        <v>97</v>
      </c>
      <c r="J7" s="35" t="s">
        <v>98</v>
      </c>
      <c r="K7" s="35" t="s">
        <v>99</v>
      </c>
      <c r="L7" s="35" t="s">
        <v>100</v>
      </c>
      <c r="M7" s="36" t="s">
        <v>101</v>
      </c>
      <c r="N7" s="36" t="s">
        <v>102</v>
      </c>
      <c r="O7" s="36">
        <v>10.75</v>
      </c>
      <c r="P7" s="36">
        <v>100</v>
      </c>
      <c r="Q7" s="36">
        <v>3630</v>
      </c>
      <c r="R7" s="36">
        <v>4265</v>
      </c>
      <c r="S7" s="36">
        <v>115.9</v>
      </c>
      <c r="T7" s="36">
        <v>36.799999999999997</v>
      </c>
      <c r="U7" s="36">
        <v>458</v>
      </c>
      <c r="V7" s="36">
        <v>0.51</v>
      </c>
      <c r="W7" s="36">
        <v>898.04</v>
      </c>
      <c r="X7" s="36">
        <v>85.23</v>
      </c>
      <c r="Y7" s="36">
        <v>84.32</v>
      </c>
      <c r="Z7" s="36">
        <v>84.84</v>
      </c>
      <c r="AA7" s="36">
        <v>87.13</v>
      </c>
      <c r="AB7" s="36">
        <v>84.74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1081.8</v>
      </c>
      <c r="BO7" s="36">
        <v>1015.77</v>
      </c>
      <c r="BP7" s="36">
        <v>58.31</v>
      </c>
      <c r="BQ7" s="36">
        <v>55.62</v>
      </c>
      <c r="BR7" s="36">
        <v>61.22</v>
      </c>
      <c r="BS7" s="36">
        <v>40.85</v>
      </c>
      <c r="BT7" s="36">
        <v>58.24</v>
      </c>
      <c r="BU7" s="36">
        <v>42.13</v>
      </c>
      <c r="BV7" s="36">
        <v>42.48</v>
      </c>
      <c r="BW7" s="36">
        <v>41.04</v>
      </c>
      <c r="BX7" s="36">
        <v>41.08</v>
      </c>
      <c r="BY7" s="36">
        <v>52.19</v>
      </c>
      <c r="BZ7" s="36">
        <v>52.78</v>
      </c>
      <c r="CA7" s="36">
        <v>314.25</v>
      </c>
      <c r="CB7" s="36">
        <v>326.82</v>
      </c>
      <c r="CC7" s="36">
        <v>314.47000000000003</v>
      </c>
      <c r="CD7" s="36">
        <v>540.20000000000005</v>
      </c>
      <c r="CE7" s="36">
        <v>419.42</v>
      </c>
      <c r="CF7" s="36">
        <v>348.41</v>
      </c>
      <c r="CG7" s="36">
        <v>343.8</v>
      </c>
      <c r="CH7" s="36">
        <v>357.08</v>
      </c>
      <c r="CI7" s="36">
        <v>378.08</v>
      </c>
      <c r="CJ7" s="36">
        <v>296.14</v>
      </c>
      <c r="CK7" s="36">
        <v>289.81</v>
      </c>
      <c r="CL7" s="36">
        <v>41.56</v>
      </c>
      <c r="CM7" s="36">
        <v>41.13</v>
      </c>
      <c r="CN7" s="36">
        <v>38.53</v>
      </c>
      <c r="CO7" s="36">
        <v>35.5</v>
      </c>
      <c r="CP7" s="36">
        <v>31.17</v>
      </c>
      <c r="CQ7" s="36">
        <v>46.85</v>
      </c>
      <c r="CR7" s="36">
        <v>46.06</v>
      </c>
      <c r="CS7" s="36">
        <v>45.95</v>
      </c>
      <c r="CT7" s="36">
        <v>44.69</v>
      </c>
      <c r="CU7" s="36">
        <v>52.31</v>
      </c>
      <c r="CV7" s="36">
        <v>52.74</v>
      </c>
      <c r="CW7" s="36">
        <v>91.03</v>
      </c>
      <c r="CX7" s="36">
        <v>90.84</v>
      </c>
      <c r="CY7" s="36">
        <v>90.45</v>
      </c>
      <c r="CZ7" s="36">
        <v>90.76</v>
      </c>
      <c r="DA7" s="36">
        <v>91.05</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2017-02-16T09:20:54Z</cp:lastPrinted>
  <dcterms:created xsi:type="dcterms:W3CDTF">2017-02-08T03:16:05Z</dcterms:created>
  <dcterms:modified xsi:type="dcterms:W3CDTF">2017-02-16T09:22:04Z</dcterms:modified>
  <cp:category/>
</cp:coreProperties>
</file>