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nas01\SHARE\02-総務課\3-財政係\財政情報開示\財政状況資料集\令和6年度\上半期\令和６年度財政状況資料集の作成について\"/>
    </mc:Choice>
  </mc:AlternateContent>
  <xr:revisionPtr revIDLastSave="0" documentId="13_ncr:1_{2D4EE5EE-AAD5-4ED4-830B-A255BD1BAB41}"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CO34" i="10"/>
  <c r="BW34" i="10"/>
  <c r="BW35" i="10" s="1"/>
  <c r="BW36" i="10" s="1"/>
  <c r="BW37" i="10" s="1"/>
  <c r="BW38" i="10" s="1"/>
  <c r="BW39" i="10" s="1"/>
  <c r="BW40" i="10" s="1"/>
  <c r="BW41" i="10" s="1"/>
  <c r="BE34" i="10"/>
  <c r="C34" i="10"/>
  <c r="U34" i="10" s="1"/>
  <c r="U35" i="10" s="1"/>
  <c r="U36" i="10" s="1"/>
  <c r="AM34" i="10" l="1"/>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<sst xmlns="http://schemas.openxmlformats.org/spreadsheetml/2006/main" count="1137" uniqueCount="568">
  <si>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</si>
  <si>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</si>
  <si>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</si>
  <si>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</si>
  <si>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</si>
  <si>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</si>
  <si>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</si>
  <si>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</si>
  <si>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</si>
  <si>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</si>
  <si>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</si>
  <si>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</si>
  <si>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</si>
  <si>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</si>
  <si>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</si>
  <si>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</si>
  <si>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</si>
  <si>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</si>
  <si>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</si>
  <si>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</si>
  <si>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</si>
  <si>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</si>
  <si>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</si>
  <si>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</si>
  <si>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</si>
  <si>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</si>
  <si>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</si>
  <si>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</si>
  <si>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</si>
  <si>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</si>
  <si>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</si>
  <si>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</si>
  <si>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</si>
  <si>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</si>
  <si>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</si>
  <si>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</si>
  <si>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</si>
  <si>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</si>
  <si>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</si>
  <si>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</si>
  <si>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</si>
  <si>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</si>
  <si>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</si>
  <si>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</si>
  <si>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</si>
  <si>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</si>
  <si>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</si>
  <si>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</si>
  <si>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</si>
  <si>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</si>
  <si>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</si>
  <si>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</si>
  <si>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</si>
  <si>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</si>
  <si>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</si>
  <si>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</si>
  <si>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</si>
  <si>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</si>
  <si>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</si>
  <si>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</si>
  <si>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</si>
  <si>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</si>
  <si>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</si>
  <si>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</si>
  <si>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</si>
  <si>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</si>
  <si>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</si>
  <si>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</si>
  <si>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</si>
  <si>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</si>
  <si>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</si>
  <si>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</si>
  <si>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</si>
  <si>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</si>
  <si>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</si>
  <si>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</si>
  <si>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</si>
  <si>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</si>
  <si>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</si>
  <si>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</si>
  <si>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</si>
  <si>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</si>
  <si>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</si>
  <si>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</si>
  <si>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</si>
  <si>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</si>
  <si>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</si>
  <si>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</si>
  <si>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</si>
  <si>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</si>
  <si>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</si>
  <si>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</si>
  <si>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</si>
  <si>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</si>
  <si>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南小国町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</si>
  <si>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</si>
  <si>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</si>
  <si>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</si>
  <si>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</si>
  <si>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</si>
  <si>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</si>
  <si>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</si>
  <si>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</si>
  <si>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</si>
  <si>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</si>
  <si>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</si>
  <si>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</si>
  <si>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</si>
  <si>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</si>
  <si>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</si>
  <si>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</si>
  <si>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</si>
  <si>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</si>
  <si>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</si>
  <si>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</si>
  <si>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</si>
  <si>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</si>
  <si>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</si>
  <si>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</si>
  <si>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</si>
  <si>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</si>
  <si>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</si>
  <si>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</si>
  <si>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</si>
  <si>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</si>
  <si>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</si>
  <si>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</si>
  <si>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</si>
  <si>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</si>
  <si>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</si>
  <si>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</si>
  <si>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</si>
  <si>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</si>
  <si>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</si>
  <si>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</si>
  <si>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</si>
  <si>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</si>
  <si>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</si>
  <si>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</si>
  <si>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</si>
  <si>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</si>
  <si>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</si>
  <si>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</si>
  <si>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</si>
  <si>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</si>
  <si>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</si>
  <si>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</si>
  <si>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</si>
  <si>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</si>
  <si>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</si>
  <si>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</si>
  <si>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</si>
  <si>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</si>
  <si>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</si>
  <si>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</si>
  <si>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</si>
  <si>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</si>
  <si>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</si>
  <si>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</si>
  <si>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</si>
  <si>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</si>
  <si>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</si>
  <si>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</si>
  <si>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</si>
  <si>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</si>
  <si>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</si>
  <si>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</si>
  <si>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</si>
  <si>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</si>
  <si>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</si>
  <si>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</si>
  <si>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</si>
  <si>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</si>
  <si>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</si>
  <si>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</si>
  <si>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</si>
  <si>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</si>
  <si>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</si>
  <si>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</si>
  <si>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</si>
  <si>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</si>
  <si>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</si>
  <si>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</si>
  <si>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</si>
  <si>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</si>
  <si>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</si>
  <si>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</si>
  <si>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</si>
  <si>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</si>
  <si>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</si>
  <si>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</si>
  <si>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</si>
  <si>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</si>
  <si>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</si>
  <si>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</si>
  <si>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</si>
  <si>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</si>
  <si>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</si>
  <si>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</si>
  <si>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</si>
  <si>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</si>
  <si>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</si>
  <si>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</si>
  <si>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</si>
  <si>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熊本県南小国町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</si>
  <si>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</si>
  <si>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</si>
  <si>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</si>
  <si>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</si>
  <si>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</si>
  <si>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</si>
  <si>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</si>
  <si>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</si>
  <si>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</si>
  <si>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</si>
  <si>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</si>
  <si>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</si>
  <si>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</si>
  <si>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</si>
  <si>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</si>
  <si>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</si>
  <si>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</si>
  <si>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</si>
  <si>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</si>
  <si>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</si>
  <si>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</si>
  <si>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</si>
  <si>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</si>
  <si>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</si>
  <si>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</si>
  <si>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</si>
  <si>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</si>
  <si>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</si>
  <si>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</si>
  <si>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</si>
  <si>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</si>
  <si>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</si>
  <si>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</si>
  <si>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</si>
  <si>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</si>
  <si>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</si>
  <si>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</si>
  <si>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</si>
  <si>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</si>
  <si>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</si>
  <si>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</si>
  <si>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</si>
  <si>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</si>
  <si>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</si>
  <si>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</si>
  <si>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</si>
  <si>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</si>
  <si>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</si>
  <si>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</si>
  <si>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</si>
  <si>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</si>
  <si>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</si>
  <si>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</si>
  <si>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</si>
  <si>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</si>
  <si>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</si>
  <si>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</si>
  <si>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</si>
  <si>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</si>
  <si>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</si>
  <si>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</si>
  <si>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</si>
  <si>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</si>
  <si>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</si>
  <si>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</si>
  <si>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</si>
  <si>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</si>
  <si>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</si>
  <si>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</si>
  <si>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</si>
  <si>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</si>
  <si>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</si>
  <si>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</si>
  <si>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</si>
  <si>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</si>
  <si>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</si>
  <si>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</si>
  <si>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</si>
  <si>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</si>
  <si>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</si>
  <si>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</si>
  <si>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</si>
  <si>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</si>
  <si>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</si>
  <si>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</si>
  <si>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</si>
  <si>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</si>
  <si>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</si>
  <si>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</si>
  <si>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</si>
  <si>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</si>
  <si>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</si>
  <si>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</si>
  <si>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</si>
  <si>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</si>
  <si>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</si>
  <si>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</si>
  <si>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</si>
  <si>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</si>
  <si>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</si>
  <si>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</si>
  <si>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</si>
  <si>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</si>
  <si>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</si>
  <si>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</si>
  <si>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</si>
  <si>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</si>
  <si>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</si>
  <si>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</si>
  <si>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</si>
  <si>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</si>
  <si>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</si>
  <si>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</si>
  <si>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</si>
  <si>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</si>
  <si>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</si>
  <si>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</si>
  <si>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</si>
  <si>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</si>
  <si>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</si>
  <si>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</si>
  <si>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</si>
  <si>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</si>
  <si>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簡易水道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</si>
  <si>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</si>
  <si>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</si>
  <si>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</si>
  <si>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</si>
  <si>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</si>
  <si>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</si>
  <si>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</si>
  <si>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</si>
  <si>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</si>
  <si>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</si>
  <si>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</si>
  <si>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</si>
  <si>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</si>
  <si>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</si>
  <si>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</si>
  <si>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</si>
  <si>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</si>
  <si>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</si>
  <si>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</si>
  <si>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</si>
  <si>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</si>
  <si>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</si>
  <si>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</si>
  <si>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</si>
  <si>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</si>
  <si>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</si>
  <si>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熊本県南小国町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</si>
  <si>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</si>
  <si>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</si>
  <si>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</si>
  <si>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</si>
  <si>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</si>
  <si>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</si>
  <si>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</si>
  <si>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</si>
  <si>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</si>
  <si>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</si>
  <si>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</si>
  <si>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</si>
  <si>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</si>
  <si>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</si>
  <si>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</si>
  <si>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</si>
  <si>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</si>
  <si>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</si>
  <si>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</si>
  <si>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</si>
  <si>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</si>
  <si>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</si>
  <si>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</si>
  <si>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</si>
  <si>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</si>
  <si>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</si>
  <si>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</si>
  <si>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</si>
  <si>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</si>
  <si>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</si>
  <si>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</si>
  <si>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</si>
  <si>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</si>
  <si>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</si>
  <si>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</si>
  <si>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</si>
  <si>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簡易水道事業会計</t>
    <phoneticPr fontId="5"/>
  </si>
  <si>
    <t>法適用企業</t>
    <phoneticPr fontId="5"/>
  </si>
  <si>
    <t>下水道事業会計（特定環境保全公共下水道事業）</t>
    <phoneticPr fontId="5"/>
  </si>
  <si>
    <t>下水道事業会計（農業集落排水事業）</t>
    <phoneticPr fontId="5"/>
  </si>
  <si>
    <t>下水道事業会計（特定地域生活排水処理事業）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</si>
  <si>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</si>
  <si>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</si>
  <si>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</si>
  <si>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</si>
  <si>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</si>
  <si>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</si>
  <si>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</si>
  <si>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</si>
  <si>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</si>
  <si>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</si>
  <si>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</si>
  <si>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</si>
  <si>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</si>
  <si>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</si>
  <si>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</si>
  <si>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</si>
  <si>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</si>
  <si>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</si>
  <si>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</si>
  <si>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</si>
  <si>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</si>
  <si>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</si>
  <si>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</si>
  <si>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</si>
  <si>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</si>
  <si>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</si>
  <si>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</si>
  <si>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</si>
  <si>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</si>
  <si>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</si>
  <si>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</si>
  <si>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</si>
  <si>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</si>
  <si>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</si>
  <si>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</si>
  <si>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</si>
  <si>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</si>
  <si>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</si>
  <si>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</si>
  <si>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</si>
  <si>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</si>
  <si>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</si>
  <si>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</si>
  <si>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</si>
  <si>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</si>
  <si>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</si>
  <si>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</si>
  <si>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</si>
  <si>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</si>
  <si>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</si>
  <si>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</si>
  <si>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</si>
  <si>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</si>
  <si>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</si>
  <si>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</si>
  <si>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</si>
  <si>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</si>
  <si>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</si>
  <si>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</si>
  <si>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</si>
  <si>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</si>
  <si>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</si>
  <si>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</si>
  <si>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</si>
  <si>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</si>
  <si>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</si>
  <si>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</si>
  <si>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</si>
  <si>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</si>
  <si>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</si>
  <si>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</si>
  <si>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</si>
  <si>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</si>
  <si>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</si>
  <si>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</si>
  <si>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</si>
  <si>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</si>
  <si>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</si>
  <si>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</si>
  <si>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</si>
  <si>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</si>
  <si>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</si>
  <si>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</si>
  <si>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</si>
  <si>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</si>
  <si>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</si>
  <si>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</si>
  <si>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</si>
  <si>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</si>
  <si>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</si>
  <si>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</si>
  <si>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</si>
  <si>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</si>
  <si>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</si>
  <si>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</si>
  <si>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</si>
  <si>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</si>
  <si>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</si>
  <si>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</si>
  <si>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</si>
  <si>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</si>
  <si>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</si>
  <si>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</si>
  <si>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</si>
  <si>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</si>
  <si>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</si>
  <si>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</si>
  <si>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</si>
  <si>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</si>
  <si>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</si>
  <si>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</si>
  <si>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</si>
  <si>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</si>
  <si>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</si>
  <si>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</si>
  <si>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</si>
  <si>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</si>
  <si>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</si>
  <si>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</si>
  <si>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</si>
  <si>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</si>
  <si>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</si>
  <si>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</si>
  <si>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</si>
  <si>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</si>
  <si>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</si>
  <si>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</si>
  <si>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</si>
  <si>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</si>
  <si>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</si>
  <si>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</si>
  <si>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</si>
  <si>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</si>
  <si>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</si>
  <si>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</si>
  <si>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2.70</t>
  </si>
  <si>
    <t>▲ 0.44</t>
  </si>
  <si>
    <t>一般会計</t>
  </si>
  <si>
    <t>下水道事業会計（特定環境保全公共下水道事業）</t>
  </si>
  <si>
    <t>簡易水道事業会計</t>
  </si>
  <si>
    <t>介護保険特別会計</t>
  </si>
  <si>
    <t>下水道事業会計（農業集落排水事業）</t>
  </si>
  <si>
    <t>下水道事業会計（特定地域生活排水処理事業）</t>
  </si>
  <si>
    <t>国民健康保険特別会計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</si>
  <si>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</si>
  <si>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</si>
  <si>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</si>
  <si>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</si>
  <si>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</si>
  <si>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</si>
  <si>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</si>
  <si>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</si>
  <si>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ふるさと納税基金</t>
    <rPh sb="4" eb="8">
      <t>ノウゼイキキン</t>
    </rPh>
    <phoneticPr fontId="5"/>
  </si>
  <si>
    <t>きよらの郷づくり基金</t>
    <rPh sb="4" eb="5">
      <t>サト</t>
    </rPh>
    <rPh sb="8" eb="10">
      <t>キキン</t>
    </rPh>
    <phoneticPr fontId="5"/>
  </si>
  <si>
    <t>地域福祉基金</t>
    <rPh sb="0" eb="6">
      <t>チイキフクシキキン</t>
    </rPh>
    <phoneticPr fontId="5"/>
  </si>
  <si>
    <t>ケーブルテレビ放送設備等整備基金</t>
    <rPh sb="7" eb="11">
      <t>ホウソウセツビ</t>
    </rPh>
    <rPh sb="11" eb="12">
      <t>トウ</t>
    </rPh>
    <rPh sb="12" eb="16">
      <t>セイビキキン</t>
    </rPh>
    <phoneticPr fontId="5"/>
  </si>
  <si>
    <t>森林環境譲与税基金</t>
    <rPh sb="0" eb="9">
      <t>シンリンカンキョウジョウヨゼイキキン</t>
    </rPh>
    <phoneticPr fontId="2"/>
  </si>
  <si>
    <t>熊本県市町村総合事務組合</t>
    <rPh sb="0" eb="3">
      <t>クマモトケン</t>
    </rPh>
    <rPh sb="3" eb="6">
      <t>シチョウソン</t>
    </rPh>
    <rPh sb="6" eb="8">
      <t>ソウゴウ</t>
    </rPh>
    <rPh sb="8" eb="10">
      <t>ジム</t>
    </rPh>
    <rPh sb="10" eb="12">
      <t>クミアイ</t>
    </rPh>
    <phoneticPr fontId="2"/>
  </si>
  <si>
    <t>小国郷公立病院組合</t>
    <rPh sb="0" eb="2">
      <t>オグニ</t>
    </rPh>
    <rPh sb="2" eb="3">
      <t>ゴウ</t>
    </rPh>
    <rPh sb="3" eb="5">
      <t>コウリツ</t>
    </rPh>
    <rPh sb="5" eb="7">
      <t>ビョウイン</t>
    </rPh>
    <rPh sb="7" eb="9">
      <t>クミアイ</t>
    </rPh>
    <phoneticPr fontId="2"/>
  </si>
  <si>
    <t>阿蘇広域行政事務組合（一般会計）</t>
    <rPh sb="0" eb="2">
      <t>アソ</t>
    </rPh>
    <rPh sb="2" eb="4">
      <t>コウイキ</t>
    </rPh>
    <rPh sb="4" eb="6">
      <t>ギョウセイ</t>
    </rPh>
    <rPh sb="6" eb="8">
      <t>ジム</t>
    </rPh>
    <rPh sb="8" eb="10">
      <t>クミアイ</t>
    </rPh>
    <rPh sb="11" eb="13">
      <t>イッパン</t>
    </rPh>
    <rPh sb="13" eb="15">
      <t>カイケイ</t>
    </rPh>
    <phoneticPr fontId="2"/>
  </si>
  <si>
    <t>阿蘇広域行政事務組合
（養護老人ホーム湯の里荘特別会計）</t>
    <rPh sb="0" eb="2">
      <t>アソ</t>
    </rPh>
    <rPh sb="2" eb="4">
      <t>コウイキ</t>
    </rPh>
    <rPh sb="4" eb="6">
      <t>ギョウセイ</t>
    </rPh>
    <rPh sb="6" eb="8">
      <t>ジム</t>
    </rPh>
    <rPh sb="8" eb="10">
      <t>クミアイ</t>
    </rPh>
    <rPh sb="12" eb="14">
      <t>ヨウゴ</t>
    </rPh>
    <rPh sb="14" eb="16">
      <t>ロウジン</t>
    </rPh>
    <rPh sb="19" eb="20">
      <t>ユ</t>
    </rPh>
    <rPh sb="21" eb="22">
      <t>サト</t>
    </rPh>
    <rPh sb="22" eb="23">
      <t>ソウ</t>
    </rPh>
    <rPh sb="23" eb="25">
      <t>トクベツ</t>
    </rPh>
    <rPh sb="25" eb="27">
      <t>カイケイ</t>
    </rPh>
    <phoneticPr fontId="2"/>
  </si>
  <si>
    <t>阿蘇広域行政事務組合
（阿蘇ふるさと市町村圏特別会計）</t>
    <rPh sb="0" eb="2">
      <t>アソ</t>
    </rPh>
    <rPh sb="2" eb="4">
      <t>コウイキ</t>
    </rPh>
    <rPh sb="4" eb="6">
      <t>ギョウセイ</t>
    </rPh>
    <rPh sb="6" eb="8">
      <t>ジム</t>
    </rPh>
    <rPh sb="8" eb="10">
      <t>クミアイ</t>
    </rPh>
    <rPh sb="12" eb="14">
      <t>アソ</t>
    </rPh>
    <rPh sb="18" eb="21">
      <t>シチョウソン</t>
    </rPh>
    <rPh sb="21" eb="22">
      <t>ケン</t>
    </rPh>
    <rPh sb="22" eb="24">
      <t>トクベツ</t>
    </rPh>
    <rPh sb="24" eb="26">
      <t>カイケイ</t>
    </rPh>
    <phoneticPr fontId="2"/>
  </si>
  <si>
    <t>阿蘇広域行政事務組合
（特別養護老人ホーム阿蘇みやま荘特別会計）</t>
    <rPh sb="0" eb="2">
      <t>アソ</t>
    </rPh>
    <rPh sb="2" eb="4">
      <t>コウイキ</t>
    </rPh>
    <rPh sb="4" eb="6">
      <t>ギョウセイ</t>
    </rPh>
    <rPh sb="6" eb="8">
      <t>ジム</t>
    </rPh>
    <rPh sb="8" eb="10">
      <t>クミアイ</t>
    </rPh>
    <rPh sb="12" eb="14">
      <t>トクベツ</t>
    </rPh>
    <rPh sb="14" eb="16">
      <t>ヨウゴ</t>
    </rPh>
    <rPh sb="16" eb="18">
      <t>ロウジン</t>
    </rPh>
    <rPh sb="21" eb="23">
      <t>アソ</t>
    </rPh>
    <rPh sb="26" eb="27">
      <t>ソウ</t>
    </rPh>
    <rPh sb="27" eb="29">
      <t>トクベツ</t>
    </rPh>
    <rPh sb="29" eb="31">
      <t>カイケイ</t>
    </rPh>
    <phoneticPr fontId="2"/>
  </si>
  <si>
    <t>熊本県後期高齢者医療広域連合
（一般会計）</t>
    <rPh sb="0" eb="3">
      <t>クマモトケン</t>
    </rPh>
    <rPh sb="3" eb="5">
      <t>コウキ</t>
    </rPh>
    <rPh sb="5" eb="8">
      <t>コウレイシャ</t>
    </rPh>
    <rPh sb="8" eb="10">
      <t>イリョウ</t>
    </rPh>
    <rPh sb="10" eb="12">
      <t>コウイキ</t>
    </rPh>
    <rPh sb="12" eb="14">
      <t>レンゴウ</t>
    </rPh>
    <rPh sb="16" eb="18">
      <t>イッパン</t>
    </rPh>
    <rPh sb="18" eb="20">
      <t>カイケイ</t>
    </rPh>
    <phoneticPr fontId="2"/>
  </si>
  <si>
    <t>熊本県後期高齢者医療広域連合
（後期高齢者医療特別会計）</t>
    <rPh sb="0" eb="3">
      <t>クマモトケン</t>
    </rPh>
    <rPh sb="3" eb="5">
      <t>コウキ</t>
    </rPh>
    <rPh sb="5" eb="8">
      <t>コウレイシャ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2"/>
  </si>
  <si>
    <t>株式会社　ＳＭＯ南小国</t>
    <rPh sb="0" eb="4">
      <t>カブシキガイシャ</t>
    </rPh>
    <rPh sb="5" eb="11">
      <t>ｓモミナミオグニ</t>
    </rPh>
    <phoneticPr fontId="2"/>
  </si>
  <si>
    <t>-</t>
    <phoneticPr fontId="2"/>
  </si>
  <si>
    <t>‐</t>
    <phoneticPr fontId="2"/>
  </si>
  <si>
    <t>法適用企業</t>
    <rPh sb="0" eb="1">
      <t>ホウ</t>
    </rPh>
    <rPh sb="1" eb="3">
      <t>テキヨウ</t>
    </rPh>
    <rPh sb="3" eb="5">
      <t>キギョウ</t>
    </rPh>
    <phoneticPr fontId="2"/>
  </si>
  <si>
    <t>平成30年度2月末で会計廃止</t>
    <rPh sb="0" eb="2">
      <t>ヘイセイ</t>
    </rPh>
    <rPh sb="4" eb="5">
      <t>ネン</t>
    </rPh>
    <rPh sb="5" eb="6">
      <t>ド</t>
    </rPh>
    <rPh sb="7" eb="8">
      <t>ガツ</t>
    </rPh>
    <rPh sb="8" eb="9">
      <t>マツ</t>
    </rPh>
    <rPh sb="10" eb="12">
      <t>カイケイ</t>
    </rPh>
    <rPh sb="12" eb="14">
      <t>ハイシ</t>
    </rPh>
    <phoneticPr fontId="2"/>
  </si>
  <si>
    <t>法非適用企業</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</si>
</sst>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301035</c:v>
                </c:pt>
                <c:pt idx="1">
                  <c:v>362690</c:v>
                </c:pt>
                <c:pt idx="2">
                  <c:v>296093</c:v>
                </c:pt>
                <c:pt idx="3">
                  <c:v>308655</c:v>
                </c:pt>
                <c:pt idx="4">
                  <c:v>325476</c:v>
                </c:pt>
              </c:numCache>
            </c:numRef>
          </c:val>
          <c:smooth val="0"/>
          <c:extLst>
            <c:ext xmlns:c16="http://schemas.microsoft.com/office/drawing/2014/chart" uri="{C3380CC4-5D6E-409C-BE32-E72D297353CC}">
              <c16:uniqueId val="{00000000-B073-4FBF-A25A-6AC3EB6C3C0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73665</c:v>
                </c:pt>
                <c:pt idx="1">
                  <c:v>126140</c:v>
                </c:pt>
                <c:pt idx="2">
                  <c:v>78937</c:v>
                </c:pt>
                <c:pt idx="3">
                  <c:v>151694</c:v>
                </c:pt>
                <c:pt idx="4">
                  <c:v>135385</c:v>
                </c:pt>
              </c:numCache>
            </c:numRef>
          </c:val>
          <c:smooth val="0"/>
          <c:extLst>
            <c:ext xmlns:c16="http://schemas.microsoft.com/office/drawing/2014/chart" uri="{C3380CC4-5D6E-409C-BE32-E72D297353CC}">
              <c16:uniqueId val="{00000001-B073-4FBF-A25A-6AC3EB6C3C0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23.01</c:v>
                </c:pt>
                <c:pt idx="1">
                  <c:v>17.37</c:v>
                </c:pt>
                <c:pt idx="2">
                  <c:v>16.98</c:v>
                </c:pt>
                <c:pt idx="3">
                  <c:v>14.4</c:v>
                </c:pt>
                <c:pt idx="4">
                  <c:v>14.15</c:v>
                </c:pt>
              </c:numCache>
            </c:numRef>
          </c:val>
          <c:extLst>
            <c:ext xmlns:c16="http://schemas.microsoft.com/office/drawing/2014/chart" uri="{C3380CC4-5D6E-409C-BE32-E72D297353CC}">
              <c16:uniqueId val="{00000000-B08C-4A91-A105-CC3CD464F6A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36.92</c:v>
                </c:pt>
                <c:pt idx="1">
                  <c:v>54.41</c:v>
                </c:pt>
                <c:pt idx="2">
                  <c:v>61.69</c:v>
                </c:pt>
                <c:pt idx="3">
                  <c:v>72.84</c:v>
                </c:pt>
                <c:pt idx="4">
                  <c:v>69.86</c:v>
                </c:pt>
              </c:numCache>
            </c:numRef>
          </c:val>
          <c:extLst>
            <c:ext xmlns:c16="http://schemas.microsoft.com/office/drawing/2014/chart" uri="{C3380CC4-5D6E-409C-BE32-E72D297353CC}">
              <c16:uniqueId val="{00000001-B08C-4A91-A105-CC3CD464F6A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-2.7</c:v>
                </c:pt>
                <c:pt idx="1">
                  <c:v>17.8</c:v>
                </c:pt>
                <c:pt idx="2">
                  <c:v>6.4</c:v>
                </c:pt>
                <c:pt idx="3">
                  <c:v>7.8</c:v>
                </c:pt>
                <c:pt idx="4">
                  <c:v>-0.44</c:v>
                </c:pt>
              </c:numCache>
            </c:numRef>
          </c:val>
          <c:smooth val="0"/>
          <c:extLst>
            <c:ext xmlns:c16="http://schemas.microsoft.com/office/drawing/2014/chart" uri="{C3380CC4-5D6E-409C-BE32-E72D297353CC}">
              <c16:uniqueId val="{00000002-B08C-4A91-A105-CC3CD464F6A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1.1499999999999999</c:v>
                </c:pt>
                <c:pt idx="2">
                  <c:v>#N/A</c:v>
                </c:pt>
                <c:pt idx="3">
                  <c:v>0.61</c:v>
                </c:pt>
                <c:pt idx="4">
                  <c:v>#N/A</c:v>
                </c:pt>
                <c:pt idx="5">
                  <c:v>0.76</c:v>
                </c:pt>
                <c:pt idx="6">
                  <c:v>#N/A</c:v>
                </c:pt>
                <c:pt idx="7">
                  <c:v>1.46</c:v>
                </c:pt>
                <c:pt idx="8">
                  <c:v>0</c:v>
                </c:pt>
                <c:pt idx="9">
                  <c:v>0</c:v>
                </c:pt>
              </c:numCache>
            </c:numRef>
          </c:val>
          <c:extLst>
            <c:ext xmlns:c16="http://schemas.microsoft.com/office/drawing/2014/chart" uri="{C3380CC4-5D6E-409C-BE32-E72D297353CC}">
              <c16:uniqueId val="{00000000-0DAA-4B71-84ED-DF67F272ABD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AA-4B71-84ED-DF67F272ABD0}"/>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0.01</c:v>
                </c:pt>
                <c:pt idx="4">
                  <c:v>#N/A</c:v>
                </c:pt>
                <c:pt idx="5">
                  <c:v>0.01</c:v>
                </c:pt>
                <c:pt idx="6">
                  <c:v>#N/A</c:v>
                </c:pt>
                <c:pt idx="7">
                  <c:v>0</c:v>
                </c:pt>
                <c:pt idx="8">
                  <c:v>#N/A</c:v>
                </c:pt>
                <c:pt idx="9">
                  <c:v>0</c:v>
                </c:pt>
              </c:numCache>
            </c:numRef>
          </c:val>
          <c:extLst>
            <c:ext xmlns:c16="http://schemas.microsoft.com/office/drawing/2014/chart" uri="{C3380CC4-5D6E-409C-BE32-E72D297353CC}">
              <c16:uniqueId val="{00000002-0DAA-4B71-84ED-DF67F272ABD0}"/>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0.42</c:v>
                </c:pt>
                <c:pt idx="2">
                  <c:v>#N/A</c:v>
                </c:pt>
                <c:pt idx="3">
                  <c:v>0.52</c:v>
                </c:pt>
                <c:pt idx="4">
                  <c:v>#N/A</c:v>
                </c:pt>
                <c:pt idx="5">
                  <c:v>0.21</c:v>
                </c:pt>
                <c:pt idx="6">
                  <c:v>#N/A</c:v>
                </c:pt>
                <c:pt idx="7">
                  <c:v>0.08</c:v>
                </c:pt>
                <c:pt idx="8">
                  <c:v>#N/A</c:v>
                </c:pt>
                <c:pt idx="9">
                  <c:v>0.2</c:v>
                </c:pt>
              </c:numCache>
            </c:numRef>
          </c:val>
          <c:extLst>
            <c:ext xmlns:c16="http://schemas.microsoft.com/office/drawing/2014/chart" uri="{C3380CC4-5D6E-409C-BE32-E72D297353CC}">
              <c16:uniqueId val="{00000003-0DAA-4B71-84ED-DF67F272ABD0}"/>
            </c:ext>
          </c:extLst>
        </c:ser>
        <c:ser>
          <c:idx val="4"/>
          <c:order val="4"/>
          <c:tx>
            <c:strRef>
              <c:f>データシート!$A$31</c:f>
              <c:strCache>
                <c:ptCount val="1"/>
                <c:pt idx="0">
                  <c:v>下水道事業会計（特定地域生活排水処理事業）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0.42</c:v>
                </c:pt>
              </c:numCache>
            </c:numRef>
          </c:val>
          <c:extLst>
            <c:ext xmlns:c16="http://schemas.microsoft.com/office/drawing/2014/chart" uri="{C3380CC4-5D6E-409C-BE32-E72D297353CC}">
              <c16:uniqueId val="{00000004-0DAA-4B71-84ED-DF67F272ABD0}"/>
            </c:ext>
          </c:extLst>
        </c:ser>
        <c:ser>
          <c:idx val="5"/>
          <c:order val="5"/>
          <c:tx>
            <c:strRef>
              <c:f>データシート!$A$32</c:f>
              <c:strCache>
                <c:ptCount val="1"/>
                <c:pt idx="0">
                  <c:v>下水道事業会計（農業集落排水事業）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0.57999999999999996</c:v>
                </c:pt>
              </c:numCache>
            </c:numRef>
          </c:val>
          <c:extLst>
            <c:ext xmlns:c16="http://schemas.microsoft.com/office/drawing/2014/chart" uri="{C3380CC4-5D6E-409C-BE32-E72D297353CC}">
              <c16:uniqueId val="{00000005-0DAA-4B71-84ED-DF67F272ABD0}"/>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0.42</c:v>
                </c:pt>
                <c:pt idx="2">
                  <c:v>#N/A</c:v>
                </c:pt>
                <c:pt idx="3">
                  <c:v>0.72</c:v>
                </c:pt>
                <c:pt idx="4">
                  <c:v>#N/A</c:v>
                </c:pt>
                <c:pt idx="5">
                  <c:v>0.72</c:v>
                </c:pt>
                <c:pt idx="6">
                  <c:v>#N/A</c:v>
                </c:pt>
                <c:pt idx="7">
                  <c:v>1.04</c:v>
                </c:pt>
                <c:pt idx="8">
                  <c:v>#N/A</c:v>
                </c:pt>
                <c:pt idx="9">
                  <c:v>0.98</c:v>
                </c:pt>
              </c:numCache>
            </c:numRef>
          </c:val>
          <c:extLst>
            <c:ext xmlns:c16="http://schemas.microsoft.com/office/drawing/2014/chart" uri="{C3380CC4-5D6E-409C-BE32-E72D297353CC}">
              <c16:uniqueId val="{00000006-0DAA-4B71-84ED-DF67F272ABD0}"/>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1.52</c:v>
                </c:pt>
              </c:numCache>
            </c:numRef>
          </c:val>
          <c:extLst>
            <c:ext xmlns:c16="http://schemas.microsoft.com/office/drawing/2014/chart" uri="{C3380CC4-5D6E-409C-BE32-E72D297353CC}">
              <c16:uniqueId val="{00000007-0DAA-4B71-84ED-DF67F272ABD0}"/>
            </c:ext>
          </c:extLst>
        </c:ser>
        <c:ser>
          <c:idx val="8"/>
          <c:order val="8"/>
          <c:tx>
            <c:strRef>
              <c:f>データシート!$A$35</c:f>
              <c:strCache>
                <c:ptCount val="1"/>
                <c:pt idx="0">
                  <c:v>下水道事業会計（特定環境保全公共下水道事業）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0</c:v>
                </c:pt>
                <c:pt idx="1">
                  <c:v>0</c:v>
                </c:pt>
                <c:pt idx="2">
                  <c:v>0</c:v>
                </c:pt>
                <c:pt idx="3">
                  <c:v>0</c:v>
                </c:pt>
                <c:pt idx="4">
                  <c:v>0</c:v>
                </c:pt>
                <c:pt idx="5">
                  <c:v>0</c:v>
                </c:pt>
                <c:pt idx="6">
                  <c:v>0</c:v>
                </c:pt>
                <c:pt idx="7">
                  <c:v>0</c:v>
                </c:pt>
                <c:pt idx="8">
                  <c:v>#N/A</c:v>
                </c:pt>
                <c:pt idx="9">
                  <c:v>2.88</c:v>
                </c:pt>
              </c:numCache>
            </c:numRef>
          </c:val>
          <c:extLst>
            <c:ext xmlns:c16="http://schemas.microsoft.com/office/drawing/2014/chart" uri="{C3380CC4-5D6E-409C-BE32-E72D297353CC}">
              <c16:uniqueId val="{00000008-0DAA-4B71-84ED-DF67F272ABD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23</c:v>
                </c:pt>
                <c:pt idx="2">
                  <c:v>#N/A</c:v>
                </c:pt>
                <c:pt idx="3">
                  <c:v>17.399999999999999</c:v>
                </c:pt>
                <c:pt idx="4">
                  <c:v>#N/A</c:v>
                </c:pt>
                <c:pt idx="5">
                  <c:v>16.97</c:v>
                </c:pt>
                <c:pt idx="6">
                  <c:v>#N/A</c:v>
                </c:pt>
                <c:pt idx="7">
                  <c:v>14.4</c:v>
                </c:pt>
                <c:pt idx="8">
                  <c:v>#N/A</c:v>
                </c:pt>
                <c:pt idx="9">
                  <c:v>14.15</c:v>
                </c:pt>
              </c:numCache>
            </c:numRef>
          </c:val>
          <c:extLst>
            <c:ext xmlns:c16="http://schemas.microsoft.com/office/drawing/2014/chart" uri="{C3380CC4-5D6E-409C-BE32-E72D297353CC}">
              <c16:uniqueId val="{00000009-0DAA-4B71-84ED-DF67F272ABD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300</c:v>
                </c:pt>
                <c:pt idx="5">
                  <c:v>313</c:v>
                </c:pt>
                <c:pt idx="8">
                  <c:v>351</c:v>
                </c:pt>
                <c:pt idx="11">
                  <c:v>327</c:v>
                </c:pt>
                <c:pt idx="14">
                  <c:v>318</c:v>
                </c:pt>
              </c:numCache>
            </c:numRef>
          </c:val>
          <c:extLst>
            <c:ext xmlns:c16="http://schemas.microsoft.com/office/drawing/2014/chart" uri="{C3380CC4-5D6E-409C-BE32-E72D297353CC}">
              <c16:uniqueId val="{00000000-4BE6-4330-B387-FC4050428C1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BE6-4330-B387-FC4050428C1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c:v>
                </c:pt>
                <c:pt idx="3">
                  <c:v>2</c:v>
                </c:pt>
                <c:pt idx="6">
                  <c:v>2</c:v>
                </c:pt>
                <c:pt idx="9">
                  <c:v>2</c:v>
                </c:pt>
                <c:pt idx="12">
                  <c:v>0</c:v>
                </c:pt>
              </c:numCache>
            </c:numRef>
          </c:val>
          <c:extLst>
            <c:ext xmlns:c16="http://schemas.microsoft.com/office/drawing/2014/chart" uri="{C3380CC4-5D6E-409C-BE32-E72D297353CC}">
              <c16:uniqueId val="{00000002-4BE6-4330-B387-FC4050428C1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28</c:v>
                </c:pt>
                <c:pt idx="3">
                  <c:v>29</c:v>
                </c:pt>
                <c:pt idx="6">
                  <c:v>40</c:v>
                </c:pt>
                <c:pt idx="9">
                  <c:v>40</c:v>
                </c:pt>
                <c:pt idx="12">
                  <c:v>31</c:v>
                </c:pt>
              </c:numCache>
            </c:numRef>
          </c:val>
          <c:extLst>
            <c:ext xmlns:c16="http://schemas.microsoft.com/office/drawing/2014/chart" uri="{C3380CC4-5D6E-409C-BE32-E72D297353CC}">
              <c16:uniqueId val="{00000003-4BE6-4330-B387-FC4050428C1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128</c:v>
                </c:pt>
                <c:pt idx="3">
                  <c:v>77</c:v>
                </c:pt>
                <c:pt idx="6">
                  <c:v>112</c:v>
                </c:pt>
                <c:pt idx="9">
                  <c:v>90</c:v>
                </c:pt>
                <c:pt idx="12">
                  <c:v>107</c:v>
                </c:pt>
              </c:numCache>
            </c:numRef>
          </c:val>
          <c:extLst>
            <c:ext xmlns:c16="http://schemas.microsoft.com/office/drawing/2014/chart" uri="{C3380CC4-5D6E-409C-BE32-E72D297353CC}">
              <c16:uniqueId val="{00000004-4BE6-4330-B387-FC4050428C1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BE6-4330-B387-FC4050428C1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BE6-4330-B387-FC4050428C1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285</c:v>
                </c:pt>
                <c:pt idx="3">
                  <c:v>318</c:v>
                </c:pt>
                <c:pt idx="6">
                  <c:v>380</c:v>
                </c:pt>
                <c:pt idx="9">
                  <c:v>362</c:v>
                </c:pt>
                <c:pt idx="12">
                  <c:v>354</c:v>
                </c:pt>
              </c:numCache>
            </c:numRef>
          </c:val>
          <c:extLst>
            <c:ext xmlns:c16="http://schemas.microsoft.com/office/drawing/2014/chart" uri="{C3380CC4-5D6E-409C-BE32-E72D297353CC}">
              <c16:uniqueId val="{00000007-4BE6-4330-B387-FC4050428C1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143</c:v>
                </c:pt>
                <c:pt idx="2">
                  <c:v>#N/A</c:v>
                </c:pt>
                <c:pt idx="3">
                  <c:v>#N/A</c:v>
                </c:pt>
                <c:pt idx="4">
                  <c:v>113</c:v>
                </c:pt>
                <c:pt idx="5">
                  <c:v>#N/A</c:v>
                </c:pt>
                <c:pt idx="6">
                  <c:v>#N/A</c:v>
                </c:pt>
                <c:pt idx="7">
                  <c:v>183</c:v>
                </c:pt>
                <c:pt idx="8">
                  <c:v>#N/A</c:v>
                </c:pt>
                <c:pt idx="9">
                  <c:v>#N/A</c:v>
                </c:pt>
                <c:pt idx="10">
                  <c:v>167</c:v>
                </c:pt>
                <c:pt idx="11">
                  <c:v>#N/A</c:v>
                </c:pt>
                <c:pt idx="12">
                  <c:v>#N/A</c:v>
                </c:pt>
                <c:pt idx="13">
                  <c:v>174</c:v>
                </c:pt>
                <c:pt idx="14">
                  <c:v>#N/A</c:v>
                </c:pt>
              </c:numCache>
            </c:numRef>
          </c:val>
          <c:smooth val="0"/>
          <c:extLst>
            <c:ext xmlns:c16="http://schemas.microsoft.com/office/drawing/2014/chart" uri="{C3380CC4-5D6E-409C-BE32-E72D297353CC}">
              <c16:uniqueId val="{00000008-4BE6-4330-B387-FC4050428C1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3473</c:v>
                </c:pt>
                <c:pt idx="5">
                  <c:v>3199</c:v>
                </c:pt>
                <c:pt idx="8">
                  <c:v>3093</c:v>
                </c:pt>
                <c:pt idx="11">
                  <c:v>3167</c:v>
                </c:pt>
                <c:pt idx="14">
                  <c:v>3046</c:v>
                </c:pt>
              </c:numCache>
            </c:numRef>
          </c:val>
          <c:extLst>
            <c:ext xmlns:c16="http://schemas.microsoft.com/office/drawing/2014/chart" uri="{C3380CC4-5D6E-409C-BE32-E72D297353CC}">
              <c16:uniqueId val="{00000000-6ADB-493B-B92D-420CCBB05AC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97</c:v>
                </c:pt>
                <c:pt idx="5">
                  <c:v>72</c:v>
                </c:pt>
                <c:pt idx="8">
                  <c:v>46</c:v>
                </c:pt>
                <c:pt idx="11">
                  <c:v>30</c:v>
                </c:pt>
                <c:pt idx="14">
                  <c:v>20</c:v>
                </c:pt>
              </c:numCache>
            </c:numRef>
          </c:val>
          <c:extLst>
            <c:ext xmlns:c16="http://schemas.microsoft.com/office/drawing/2014/chart" uri="{C3380CC4-5D6E-409C-BE32-E72D297353CC}">
              <c16:uniqueId val="{00000001-6ADB-493B-B92D-420CCBB05AC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2000</c:v>
                </c:pt>
                <c:pt idx="5">
                  <c:v>2647</c:v>
                </c:pt>
                <c:pt idx="8">
                  <c:v>3193</c:v>
                </c:pt>
                <c:pt idx="11">
                  <c:v>3928</c:v>
                </c:pt>
                <c:pt idx="14">
                  <c:v>4382</c:v>
                </c:pt>
              </c:numCache>
            </c:numRef>
          </c:val>
          <c:extLst>
            <c:ext xmlns:c16="http://schemas.microsoft.com/office/drawing/2014/chart" uri="{C3380CC4-5D6E-409C-BE32-E72D297353CC}">
              <c16:uniqueId val="{00000002-6ADB-493B-B92D-420CCBB05AC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ADB-493B-B92D-420CCBB05AC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ADB-493B-B92D-420CCBB05AC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DB-493B-B92D-420CCBB05AC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479</c:v>
                </c:pt>
                <c:pt idx="3">
                  <c:v>414</c:v>
                </c:pt>
                <c:pt idx="6">
                  <c:v>337</c:v>
                </c:pt>
                <c:pt idx="9">
                  <c:v>359</c:v>
                </c:pt>
                <c:pt idx="12">
                  <c:v>277</c:v>
                </c:pt>
              </c:numCache>
            </c:numRef>
          </c:val>
          <c:extLst>
            <c:ext xmlns:c16="http://schemas.microsoft.com/office/drawing/2014/chart" uri="{C3380CC4-5D6E-409C-BE32-E72D297353CC}">
              <c16:uniqueId val="{00000006-6ADB-493B-B92D-420CCBB05AC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133</c:v>
                </c:pt>
                <c:pt idx="3">
                  <c:v>140</c:v>
                </c:pt>
                <c:pt idx="6">
                  <c:v>158</c:v>
                </c:pt>
                <c:pt idx="9">
                  <c:v>171</c:v>
                </c:pt>
                <c:pt idx="12">
                  <c:v>177</c:v>
                </c:pt>
              </c:numCache>
            </c:numRef>
          </c:val>
          <c:extLst>
            <c:ext xmlns:c16="http://schemas.microsoft.com/office/drawing/2014/chart" uri="{C3380CC4-5D6E-409C-BE32-E72D297353CC}">
              <c16:uniqueId val="{00000007-6ADB-493B-B92D-420CCBB05AC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1550</c:v>
                </c:pt>
                <c:pt idx="3">
                  <c:v>1457</c:v>
                </c:pt>
                <c:pt idx="6">
                  <c:v>1421</c:v>
                </c:pt>
                <c:pt idx="9">
                  <c:v>1341</c:v>
                </c:pt>
                <c:pt idx="12">
                  <c:v>1211</c:v>
                </c:pt>
              </c:numCache>
            </c:numRef>
          </c:val>
          <c:extLst>
            <c:ext xmlns:c16="http://schemas.microsoft.com/office/drawing/2014/chart" uri="{C3380CC4-5D6E-409C-BE32-E72D297353CC}">
              <c16:uniqueId val="{00000008-6ADB-493B-B92D-420CCBB05AC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c:v>
                </c:pt>
                <c:pt idx="3">
                  <c:v>4</c:v>
                </c:pt>
                <c:pt idx="6">
                  <c:v>2</c:v>
                </c:pt>
                <c:pt idx="9">
                  <c:v>0</c:v>
                </c:pt>
                <c:pt idx="12">
                  <c:v>0</c:v>
                </c:pt>
              </c:numCache>
            </c:numRef>
          </c:val>
          <c:extLst>
            <c:ext xmlns:c16="http://schemas.microsoft.com/office/drawing/2014/chart" uri="{C3380CC4-5D6E-409C-BE32-E72D297353CC}">
              <c16:uniqueId val="{00000009-6ADB-493B-B92D-420CCBB05AC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3264</c:v>
                </c:pt>
                <c:pt idx="3">
                  <c:v>3177</c:v>
                </c:pt>
                <c:pt idx="6">
                  <c:v>3028</c:v>
                </c:pt>
                <c:pt idx="9">
                  <c:v>3075</c:v>
                </c:pt>
                <c:pt idx="12">
                  <c:v>3050</c:v>
                </c:pt>
              </c:numCache>
            </c:numRef>
          </c:val>
          <c:extLst>
            <c:ext xmlns:c16="http://schemas.microsoft.com/office/drawing/2014/chart" uri="{C3380CC4-5D6E-409C-BE32-E72D297353CC}">
              <c16:uniqueId val="{0000000A-6ADB-493B-B92D-420CCBB05AC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ADB-493B-B92D-420CCBB05AC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1613</c:v>
                </c:pt>
                <c:pt idx="1">
                  <c:v>1886</c:v>
                </c:pt>
                <c:pt idx="2">
                  <c:v>1868</c:v>
                </c:pt>
              </c:numCache>
            </c:numRef>
          </c:val>
          <c:extLst>
            <c:ext xmlns:c16="http://schemas.microsoft.com/office/drawing/2014/chart" uri="{C3380CC4-5D6E-409C-BE32-E72D297353CC}">
              <c16:uniqueId val="{00000000-DCCB-476D-AA52-2E9D625EDBA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5</c:v>
                </c:pt>
                <c:pt idx="1">
                  <c:v>14</c:v>
                </c:pt>
                <c:pt idx="2">
                  <c:v>21</c:v>
                </c:pt>
              </c:numCache>
            </c:numRef>
          </c:val>
          <c:extLst>
            <c:ext xmlns:c16="http://schemas.microsoft.com/office/drawing/2014/chart" uri="{C3380CC4-5D6E-409C-BE32-E72D297353CC}">
              <c16:uniqueId val="{00000001-DCCB-476D-AA52-2E9D625EDBA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1452</c:v>
                </c:pt>
                <c:pt idx="1">
                  <c:v>1931</c:v>
                </c:pt>
                <c:pt idx="2">
                  <c:v>2407</c:v>
                </c:pt>
              </c:numCache>
            </c:numRef>
          </c:val>
          <c:extLst>
            <c:ext xmlns:c16="http://schemas.microsoft.com/office/drawing/2014/chart" uri="{C3380CC4-5D6E-409C-BE32-E72D297353CC}">
              <c16:uniqueId val="{00000002-DCCB-476D-AA52-2E9D625EDBA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や組合等が起こした地方債の元利償還金に対する負担金等は減少したが、公営企業債の元利償還金に対する繰入金が増加している。算入公債費等も減少したため、実質公債費比率の分子は増加すること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今後は、簡易水道において大規模事業が継続的に予定されており、実質公債費比率の悪化が懸念されるため、使用料等の見直しを行い、健全な財政運営に努める。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・起債の抑制やふるさと納税基金積立額の増加により将来負担額と充当可能財源等の差が開いたため、将来負担比率の分子はマイナス幅が増加する結果となった。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今後も局地的な災害や、公共施設関係での起債額の増が懸念されるため更にふるさと納税の取り組み活性を行い、充当可能財源の増及び地方債発行額の抑制に努める。</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熊本県南小国町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年度は、財政調整基金の取り崩しが発生したが、ふるさと納税基金取崩し額より積立額が上回ったため、基金総額としては増額となった。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・局地的な災害にも対応できるように現在の積立額を維持するべく各歳出の精査をさらに徹底する。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・ケーブルテレビ放送設備等整備基金：今後の施設更新費用として、毎年</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千万円程度積み立てることしている。</a:t>
          </a:r>
          <a:endParaRPr lang="ja-JP" altLang="ja-JP" sz="1400">
            <a:effectLst/>
          </a:endParaRPr>
        </a:p>
        <a:p>
          <a:r>
            <a:rPr kumimoji="1" lang="ja-JP" altLang="ja-JP" sz="1100">
              <a:solidFill>
                <a:schemeClr val="dk1"/>
              </a:solidFill>
              <a:effectLst/>
              <a:latin typeface="+mn-lt"/>
              <a:ea typeface="+mn-ea"/>
              <a:cs typeface="+mn-cs"/>
            </a:rPr>
            <a:t>・防災対策基金：熊本地震復興基金交付金（市町村創意工夫分）を今後の防災関連経費に充当予定。</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・ふるさと納税基金に経費を差し引いた残額を積み立てて、翌年度以降に基金から特定財源として充当管理を行う。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a:effectLst/>
          </a:endParaRPr>
        </a:p>
        <a:p>
          <a:pPr rtl="0"/>
          <a:r>
            <a:rPr lang="ja-JP" altLang="ja-JP" sz="1100" b="0" i="0" baseline="0">
              <a:solidFill>
                <a:schemeClr val="dk1"/>
              </a:solidFill>
              <a:effectLst/>
              <a:latin typeface="+mn-lt"/>
              <a:ea typeface="+mn-ea"/>
              <a:cs typeface="+mn-cs"/>
            </a:rPr>
            <a:t>・地域福祉基金：高齢者等の地域保健福祉の増進</a:t>
          </a:r>
          <a:endParaRPr lang="ja-JP" altLang="ja-JP">
            <a:effectLst/>
          </a:endParaRPr>
        </a:p>
        <a:p>
          <a:pPr rtl="0"/>
          <a:r>
            <a:rPr lang="ja-JP" altLang="ja-JP" sz="1100" b="0" i="0" baseline="0">
              <a:solidFill>
                <a:schemeClr val="dk1"/>
              </a:solidFill>
              <a:effectLst/>
              <a:latin typeface="+mn-lt"/>
              <a:ea typeface="+mn-ea"/>
              <a:cs typeface="+mn-cs"/>
            </a:rPr>
            <a:t>・きよらの郷づくり基金：本町の素晴らしい地域資源を活かす美しい地域づくりを住民協働により行うことで地域の自立を促進するとともに、生活の営みにより作られてきた景観や環境を守るために、自ら考え自ら行う地域づくり事業</a:t>
          </a:r>
          <a:endParaRPr lang="ja-JP" altLang="ja-JP">
            <a:effectLst/>
          </a:endParaRPr>
        </a:p>
        <a:p>
          <a:pPr rtl="0"/>
          <a:r>
            <a:rPr lang="ja-JP" altLang="ja-JP" sz="1100" b="0" i="0" baseline="0">
              <a:solidFill>
                <a:schemeClr val="dk1"/>
              </a:solidFill>
              <a:effectLst/>
              <a:latin typeface="+mn-lt"/>
              <a:ea typeface="+mn-ea"/>
              <a:cs typeface="+mn-cs"/>
            </a:rPr>
            <a:t>・ケーブルテレビ放送設備等整備基金：南小国町ケーブルテレビ放送施設等の計画的な設備充実</a:t>
          </a:r>
          <a:endParaRPr lang="ja-JP" altLang="ja-JP">
            <a:effectLst/>
          </a:endParaRPr>
        </a:p>
        <a:p>
          <a:pPr rtl="0"/>
          <a:r>
            <a:rPr lang="ja-JP" altLang="ja-JP" sz="1100" b="0" i="0" baseline="0">
              <a:solidFill>
                <a:schemeClr val="dk1"/>
              </a:solidFill>
              <a:effectLst/>
              <a:latin typeface="+mn-lt"/>
              <a:ea typeface="+mn-ea"/>
              <a:cs typeface="+mn-cs"/>
            </a:rPr>
            <a:t>・防災対策基金：安全で安心なまちづくりに係る事業並びに災害時の復旧事業及び災害の復興事業</a:t>
          </a:r>
          <a:endParaRPr lang="ja-JP" altLang="ja-JP">
            <a:effectLst/>
          </a:endParaRPr>
        </a:p>
        <a:p>
          <a:pPr rtl="0"/>
          <a:r>
            <a:rPr lang="ja-JP" altLang="ja-JP" sz="1100" b="0" i="0" baseline="0">
              <a:solidFill>
                <a:schemeClr val="dk1"/>
              </a:solidFill>
              <a:effectLst/>
              <a:latin typeface="+mn-lt"/>
              <a:ea typeface="+mn-ea"/>
              <a:cs typeface="+mn-cs"/>
            </a:rPr>
            <a:t>・中山間ふるさと水と土保全対策基金：土地改良施設の機能を適正に発揮させるための集落共同活動の強化に対する支援事業</a:t>
          </a:r>
          <a:endParaRPr lang="ja-JP" altLang="ja-JP">
            <a:effectLst/>
          </a:endParaRPr>
        </a:p>
        <a:p>
          <a:pPr rtl="0"/>
          <a:r>
            <a:rPr lang="ja-JP" altLang="ja-JP" sz="1100" b="0" i="0" baseline="0">
              <a:solidFill>
                <a:schemeClr val="dk1"/>
              </a:solidFill>
              <a:effectLst/>
              <a:latin typeface="+mn-lt"/>
              <a:ea typeface="+mn-ea"/>
              <a:cs typeface="+mn-cs"/>
            </a:rPr>
            <a:t>・森林環境譲与税基金：間伐や人材育成、担い手の確保、木材利用の促進や普及啓発等の森林整備の促進</a:t>
          </a:r>
          <a:endParaRPr lang="ja-JP" altLang="ja-JP">
            <a:effectLst/>
          </a:endParaRPr>
        </a:p>
        <a:p>
          <a:pPr rtl="0"/>
          <a:r>
            <a:rPr lang="ja-JP" altLang="ja-JP" sz="1100" b="0" i="0" baseline="0">
              <a:solidFill>
                <a:schemeClr val="dk1"/>
              </a:solidFill>
              <a:effectLst/>
              <a:latin typeface="+mn-lt"/>
              <a:ea typeface="+mn-ea"/>
              <a:cs typeface="+mn-cs"/>
            </a:rPr>
            <a:t>・ふるさと納税基金：教育振興に関する事業・保健福祉の向上に関する事業・地域産業の振興に関する事業・防災対策に関する事業・環境対策に関する事業等</a:t>
          </a:r>
          <a:endParaRPr lang="ja-JP" altLang="ja-JP">
            <a:effectLst/>
          </a:endParaRPr>
        </a:p>
        <a:p>
          <a:pPr rtl="0"/>
          <a:r>
            <a:rPr lang="ja-JP" altLang="ja-JP" sz="1100" b="0" i="0" baseline="0">
              <a:solidFill>
                <a:schemeClr val="dk1"/>
              </a:solidFill>
              <a:effectLst/>
              <a:latin typeface="+mn-lt"/>
              <a:ea typeface="+mn-ea"/>
              <a:cs typeface="+mn-cs"/>
            </a:rPr>
            <a:t>・庁舎建設基金：庁舎建設や緊急の改造補修等の事業</a:t>
          </a:r>
          <a:endParaRPr lang="ja-JP" altLang="ja-JP">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a:effectLst/>
          </a:endParaRPr>
        </a:p>
        <a:p>
          <a:pPr rtl="0"/>
          <a:r>
            <a:rPr lang="ja-JP" altLang="ja-JP" sz="1100" b="0" i="0" baseline="0">
              <a:solidFill>
                <a:schemeClr val="dk1"/>
              </a:solidFill>
              <a:effectLst/>
              <a:latin typeface="+mn-lt"/>
              <a:ea typeface="+mn-ea"/>
              <a:cs typeface="+mn-cs"/>
            </a:rPr>
            <a:t>・ふるさと納税基金：</a:t>
          </a:r>
          <a:r>
            <a:rPr lang="ja-JP" altLang="en-US" sz="1100" b="0" i="0" baseline="0">
              <a:solidFill>
                <a:schemeClr val="dk1"/>
              </a:solidFill>
              <a:effectLst/>
              <a:latin typeface="+mn-lt"/>
              <a:ea typeface="+mn-ea"/>
              <a:cs typeface="+mn-cs"/>
            </a:rPr>
            <a:t>ふるさと納税取崩し額が積立額を下回ったことによる増額</a:t>
          </a:r>
          <a:endParaRPr lang="ja-JP" altLang="ja-JP">
            <a:effectLst/>
          </a:endParaRPr>
        </a:p>
        <a:p>
          <a:pPr rtl="0"/>
          <a:r>
            <a:rPr lang="ja-JP" altLang="ja-JP" sz="1100" b="0" i="0" baseline="0">
              <a:solidFill>
                <a:schemeClr val="dk1"/>
              </a:solidFill>
              <a:effectLst/>
              <a:latin typeface="+mn-lt"/>
              <a:ea typeface="+mn-ea"/>
              <a:cs typeface="+mn-cs"/>
            </a:rPr>
            <a:t>・地域福祉基金：</a:t>
          </a:r>
          <a:r>
            <a:rPr lang="ja-JP" altLang="en-US" sz="1100" b="0" i="0" baseline="0">
              <a:solidFill>
                <a:schemeClr val="dk1"/>
              </a:solidFill>
              <a:effectLst/>
              <a:latin typeface="+mn-lt"/>
              <a:ea typeface="+mn-ea"/>
              <a:cs typeface="+mn-cs"/>
            </a:rPr>
            <a:t>地域福祉整備事業に充当したことによる減</a:t>
          </a:r>
          <a:endParaRPr lang="ja-JP" altLang="ja-JP">
            <a:effectLst/>
          </a:endParaRPr>
        </a:p>
        <a:p>
          <a:pPr rtl="0"/>
          <a:r>
            <a:rPr lang="ja-JP" altLang="ja-JP" sz="1100" b="0" i="0" baseline="0">
              <a:solidFill>
                <a:schemeClr val="dk1"/>
              </a:solidFill>
              <a:effectLst/>
              <a:latin typeface="+mn-lt"/>
              <a:ea typeface="+mn-ea"/>
              <a:cs typeface="+mn-cs"/>
            </a:rPr>
            <a:t>・ケーブルテレビ放送設備等整備基金：</a:t>
          </a:r>
          <a:r>
            <a:rPr lang="ja-JP" altLang="en-US" sz="1100" b="0" i="0" baseline="0">
              <a:solidFill>
                <a:schemeClr val="dk1"/>
              </a:solidFill>
              <a:effectLst/>
              <a:latin typeface="+mn-lt"/>
              <a:ea typeface="+mn-ea"/>
              <a:cs typeface="+mn-cs"/>
            </a:rPr>
            <a:t>取崩しが発生しなかったことによる基金の増</a:t>
          </a:r>
          <a:endParaRPr lang="ja-JP" altLang="ja-JP">
            <a:effectLst/>
          </a:endParaRPr>
        </a:p>
        <a:p>
          <a:pPr rtl="0"/>
          <a:r>
            <a:rPr lang="ja-JP" altLang="ja-JP" sz="1100" b="0" i="0" baseline="0">
              <a:solidFill>
                <a:schemeClr val="dk1"/>
              </a:solidFill>
              <a:effectLst/>
              <a:latin typeface="+mn-lt"/>
              <a:ea typeface="+mn-ea"/>
              <a:cs typeface="+mn-cs"/>
            </a:rPr>
            <a:t>・森林環境譲与税基金：</a:t>
          </a:r>
          <a:r>
            <a:rPr lang="ja-JP" altLang="en-US" sz="1100" b="0" i="0" baseline="0">
              <a:solidFill>
                <a:schemeClr val="dk1"/>
              </a:solidFill>
              <a:effectLst/>
              <a:latin typeface="+mn-lt"/>
              <a:ea typeface="+mn-ea"/>
              <a:cs typeface="+mn-cs"/>
            </a:rPr>
            <a:t>取崩しが発生しなかったことによる基金の増</a:t>
          </a:r>
          <a:endParaRPr lang="ja-JP" altLang="ja-JP">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・地域福祉基金：福祉関連施設の修繕改修等の財源として充当予定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・ケーブルテレビ放送設備等整備基金：今後の施設更新費用として、毎年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千万円程度積み立てることしている。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・防災対策基金：熊本地震復興基金交付金（市町村創意工夫分）を今後の防災関連経費に充当予定。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・前年度までは、ふるさと納税繰入事業等で町単独事業を賄っており、財政調整基金が増加していたが、令和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年度はふるさと納税を充当できない事業が増加したことにより、前年度と比べ、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保持できるように努めることとしている。今後もふるさと納税基金繰入金で対応不可な事業については財政調整基金からの繰入金で対応することとしているが、基金の減少が続かないように事業の統廃合など見直しを積極的に行う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年度は臨時財政対策債償還基金費分の積み立てにより残高が上昇した。今後も上昇が見込まれる。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・臨時財政対策の元利償還金に減債基金を充当する。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3,804
3,593
115.90
6,384,261
5,909,947
378,449
2,674,024
3,050,071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年度は基準財政需要額、基準財政収入額ともに微増しており、指数としては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ポイントの増加となった。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今後も基幹産業である観光業と農林業を地方創世の柱と位置付け産業振興を図る一方、徴収率向上や新たな財源確保に向けた検討を行うことにより自主財源の増加を図る。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2032</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74232"/>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88409</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91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2032</xdr:rowOff>
    </xdr:from>
    <xdr:to>
      <xdr:col>24</xdr:col>
      <xdr:colOff>12700</xdr:colOff>
      <xdr:row>36</xdr:row>
      <xdr:rowOff>2032</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74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153162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114800" y="751586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99585</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300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83058</xdr:rowOff>
    </xdr:from>
    <xdr:to>
      <xdr:col>23</xdr:col>
      <xdr:colOff>184150</xdr:colOff>
      <xdr:row>44</xdr:row>
      <xdr:rowOff>13208</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153162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51586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102362</xdr:rowOff>
    </xdr:from>
    <xdr:to>
      <xdr:col>19</xdr:col>
      <xdr:colOff>184150</xdr:colOff>
      <xdr:row>44</xdr:row>
      <xdr:rowOff>32512</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17289</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6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133858</xdr:rowOff>
    </xdr:from>
    <xdr:to>
      <xdr:col>15</xdr:col>
      <xdr:colOff>82550</xdr:colOff>
      <xdr:row>43</xdr:row>
      <xdr:rowOff>143510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50620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73406</xdr:rowOff>
    </xdr:from>
    <xdr:to>
      <xdr:col>15</xdr:col>
      <xdr:colOff>133350</xdr:colOff>
      <xdr:row>44</xdr:row>
      <xdr:rowOff>3556</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124206</xdr:rowOff>
    </xdr:from>
    <xdr:to>
      <xdr:col>11</xdr:col>
      <xdr:colOff>31750</xdr:colOff>
      <xdr:row>43</xdr:row>
      <xdr:rowOff>133858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9655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63754</xdr:rowOff>
    </xdr:from>
    <xdr:to>
      <xdr:col>11</xdr:col>
      <xdr:colOff>82550</xdr:colOff>
      <xdr:row>43</xdr:row>
      <xdr:rowOff>165354</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3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102362</xdr:rowOff>
    </xdr:from>
    <xdr:to>
      <xdr:col>7</xdr:col>
      <xdr:colOff>31750</xdr:colOff>
      <xdr:row>44</xdr:row>
      <xdr:rowOff>32512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474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17289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92710</xdr:rowOff>
    </xdr:from>
    <xdr:to>
      <xdr:col>23</xdr:col>
      <xdr:colOff>184150</xdr:colOff>
      <xdr:row>44</xdr:row>
      <xdr:rowOff>22860</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64787</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3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102362</xdr:rowOff>
    </xdr:from>
    <xdr:to>
      <xdr:col>19</xdr:col>
      <xdr:colOff>184150</xdr:colOff>
      <xdr:row>44</xdr:row>
      <xdr:rowOff>32512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42689</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43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83058</xdr:rowOff>
    </xdr:from>
    <xdr:to>
      <xdr:col>11</xdr:col>
      <xdr:colOff>82550</xdr:colOff>
      <xdr:row>44</xdr:row>
      <xdr:rowOff>13208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169435</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73406</xdr:rowOff>
    </xdr:from>
    <xdr:to>
      <xdr:col>7</xdr:col>
      <xdr:colOff>31750</xdr:colOff>
      <xdr:row>44</xdr:row>
      <xdr:rowOff>3556</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13733</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・経常収支比率は令和</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年度までは約</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88</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あたりで推移していたが、令和</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93.1</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に増加した。これは、人件費の増加に加え、一部事務組合負担金や地域活性化起業人派遣負担金等の補助費が増加したことが主な要因である。また、今後は屋内運動場改修工事に伴う起債の償還が始まるため、公債費の増加が見込まれ、経常収支比率のさらなる上昇が懸念されるため、物件費の見直しなど行財政改革への取り組みを行い、義務的経費の削減に努める必要がある。</a:t>
          </a:r>
          <a:endPar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66</xdr:row>
      <xdr:rowOff>62442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48054"/>
          <a:ext cx="0" cy="11300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160549</xdr:rowOff>
    </xdr:from>
    <xdr:to>
      <xdr:col>23</xdr:col>
      <xdr:colOff>133350</xdr:colOff>
      <xdr:row>64</xdr:row>
      <xdr:rowOff>85619</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61899"/>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86059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15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69532</xdr:rowOff>
    </xdr:from>
    <xdr:to>
      <xdr:col>23</xdr:col>
      <xdr:colOff>184150</xdr:colOff>
      <xdr:row>63</xdr:row>
      <xdr:rowOff>171132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156528</xdr:rowOff>
    </xdr:from>
    <xdr:to>
      <xdr:col>19</xdr:col>
      <xdr:colOff>133350</xdr:colOff>
      <xdr:row>63</xdr:row>
      <xdr:rowOff>160549</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957878"/>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51435</xdr:rowOff>
    </xdr:from>
    <xdr:to>
      <xdr:col>19</xdr:col>
      <xdr:colOff>184150</xdr:colOff>
      <xdr:row>63</xdr:row>
      <xdr:rowOff>153035</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163212</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21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167111</xdr:rowOff>
    </xdr:from>
    <xdr:to>
      <xdr:col>15</xdr:col>
      <xdr:colOff>82550</xdr:colOff>
      <xdr:row>63</xdr:row>
      <xdr:rowOff>156528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97011"/>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1164</xdr:rowOff>
    </xdr:from>
    <xdr:to>
      <xdr:col>15</xdr:col>
      <xdr:colOff>133350</xdr:colOff>
      <xdr:row>63</xdr:row>
      <xdr:rowOff>102764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0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112941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57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167111</xdr:rowOff>
    </xdr:from>
    <xdr:to>
      <xdr:col>11</xdr:col>
      <xdr:colOff>31750</xdr:colOff>
      <xdr:row>64</xdr:row>
      <xdr:rowOff>45403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797011"/>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108268</xdr:rowOff>
    </xdr:from>
    <xdr:to>
      <xdr:col>11</xdr:col>
      <xdr:colOff>82550</xdr:colOff>
      <xdr:row>63</xdr:row>
      <xdr:rowOff>38418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73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48595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34819</xdr:rowOff>
    </xdr:from>
    <xdr:to>
      <xdr:col>23</xdr:col>
      <xdr:colOff>184150</xdr:colOff>
      <xdr:row>64</xdr:row>
      <xdr:rowOff>136419</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6896</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79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109749</xdr:rowOff>
    </xdr:from>
    <xdr:to>
      <xdr:col>19</xdr:col>
      <xdr:colOff>184150</xdr:colOff>
      <xdr:row>64</xdr:row>
      <xdr:rowOff>39899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24676</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974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105728</xdr:rowOff>
    </xdr:from>
    <xdr:to>
      <xdr:col>15</xdr:col>
      <xdr:colOff>133350</xdr:colOff>
      <xdr:row>64</xdr:row>
      <xdr:rowOff>35878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907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20655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993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116311</xdr:rowOff>
    </xdr:from>
    <xdr:to>
      <xdr:col>11</xdr:col>
      <xdr:colOff>82550</xdr:colOff>
      <xdr:row>63</xdr:row>
      <xdr:rowOff>46461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4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31238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83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166053</xdr:rowOff>
    </xdr:from>
    <xdr:to>
      <xdr:col>7</xdr:col>
      <xdr:colOff>31750</xdr:colOff>
      <xdr:row>64</xdr:row>
      <xdr:rowOff>96203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80980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5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[629,185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0" i="0">
              <a:solidFill>
                <a:schemeClr val="dk1"/>
              </a:solidFill>
              <a:effectLst/>
              <a:latin typeface="+mn-lt"/>
              <a:ea typeface="+mn-ea"/>
              <a:cs typeface="+mn-cs"/>
            </a:rPr>
            <a:t>・人口</a:t>
          </a:r>
          <a:r>
            <a:rPr lang="en-US" altLang="ja-JP" sz="1100" b="0" i="0">
              <a:solidFill>
                <a:schemeClr val="dk1"/>
              </a:solidFill>
              <a:effectLst/>
              <a:latin typeface="+mn-lt"/>
              <a:ea typeface="+mn-ea"/>
              <a:cs typeface="+mn-cs"/>
            </a:rPr>
            <a:t>1</a:t>
          </a:r>
          <a:r>
            <a:rPr lang="ja-JP" altLang="en-US" sz="1100" b="0" i="0">
              <a:solidFill>
                <a:schemeClr val="dk1"/>
              </a:solidFill>
              <a:effectLst/>
              <a:latin typeface="+mn-lt"/>
              <a:ea typeface="+mn-ea"/>
              <a:cs typeface="+mn-cs"/>
            </a:rPr>
            <a:t>人当たり人件費・物件費等決算額は令和</a:t>
          </a:r>
          <a:r>
            <a:rPr lang="en-US" altLang="ja-JP" sz="1100" b="0" i="0">
              <a:solidFill>
                <a:schemeClr val="dk1"/>
              </a:solidFill>
              <a:effectLst/>
              <a:latin typeface="+mn-lt"/>
              <a:ea typeface="+mn-ea"/>
              <a:cs typeface="+mn-cs"/>
            </a:rPr>
            <a:t>5</a:t>
          </a:r>
          <a:r>
            <a:rPr lang="ja-JP" altLang="en-US" sz="1100" b="0" i="0">
              <a:solidFill>
                <a:schemeClr val="dk1"/>
              </a:solidFill>
              <a:effectLst/>
              <a:latin typeface="+mn-lt"/>
              <a:ea typeface="+mn-ea"/>
              <a:cs typeface="+mn-cs"/>
            </a:rPr>
            <a:t>年度までは約</a:t>
          </a:r>
          <a:r>
            <a:rPr lang="en-US" altLang="ja-JP" sz="1100" b="0" i="0">
              <a:solidFill>
                <a:schemeClr val="dk1"/>
              </a:solidFill>
              <a:effectLst/>
              <a:latin typeface="+mn-lt"/>
              <a:ea typeface="+mn-ea"/>
              <a:cs typeface="+mn-cs"/>
            </a:rPr>
            <a:t>54</a:t>
          </a:r>
          <a:r>
            <a:rPr lang="ja-JP" altLang="en-US" sz="1100" b="0" i="0">
              <a:solidFill>
                <a:schemeClr val="dk1"/>
              </a:solidFill>
              <a:effectLst/>
              <a:latin typeface="+mn-lt"/>
              <a:ea typeface="+mn-ea"/>
              <a:cs typeface="+mn-cs"/>
            </a:rPr>
            <a:t>万円であったが、令和</a:t>
          </a:r>
          <a:r>
            <a:rPr lang="en-US" altLang="ja-JP" sz="1100" b="0" i="0">
              <a:solidFill>
                <a:schemeClr val="dk1"/>
              </a:solidFill>
              <a:effectLst/>
              <a:latin typeface="+mn-lt"/>
              <a:ea typeface="+mn-ea"/>
              <a:cs typeface="+mn-cs"/>
            </a:rPr>
            <a:t>6</a:t>
          </a:r>
          <a:r>
            <a:rPr lang="ja-JP" altLang="en-US" sz="1100" b="0" i="0">
              <a:solidFill>
                <a:schemeClr val="dk1"/>
              </a:solidFill>
              <a:effectLst/>
              <a:latin typeface="+mn-lt"/>
              <a:ea typeface="+mn-ea"/>
              <a:cs typeface="+mn-cs"/>
            </a:rPr>
            <a:t>年度には</a:t>
          </a:r>
          <a:r>
            <a:rPr lang="en-US" altLang="ja-JP" sz="1100" b="0" i="0">
              <a:solidFill>
                <a:schemeClr val="dk1"/>
              </a:solidFill>
              <a:effectLst/>
              <a:latin typeface="+mn-lt"/>
              <a:ea typeface="+mn-ea"/>
              <a:cs typeface="+mn-cs"/>
            </a:rPr>
            <a:t>629,185</a:t>
          </a:r>
          <a:r>
            <a:rPr lang="ja-JP" altLang="en-US" sz="1100" b="0" i="0">
              <a:solidFill>
                <a:schemeClr val="dk1"/>
              </a:solidFill>
              <a:effectLst/>
              <a:latin typeface="+mn-lt"/>
              <a:ea typeface="+mn-ea"/>
              <a:cs typeface="+mn-cs"/>
            </a:rPr>
            <a:t>円へと増加した。人件費面では給与改正により若年職員の給与が大幅に増加したこと、物件費面では公共施設の修繕費の増加や電算関係運営支援委託料の増加が影響していると考えられる。今後は、経費の効率的な管理に努めるとともに、修繕や委託費用の適正化を図ることが重要である。さらに、長期的な視点で財政負担を抑制しつつ、必要な投資に対応できる体制の構築が求めら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34776</xdr:rowOff>
    </xdr:from>
    <xdr:to>
      <xdr:col>23</xdr:col>
      <xdr:colOff>133350</xdr:colOff>
      <xdr:row>89</xdr:row>
      <xdr:rowOff>39684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922226"/>
          <a:ext cx="0" cy="1376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11761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70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39684</xdr:rowOff>
    </xdr:from>
    <xdr:to>
      <xdr:col>24</xdr:col>
      <xdr:colOff>12700</xdr:colOff>
      <xdr:row>89</xdr:row>
      <xdr:rowOff>39684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98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121153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65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34776</xdr:rowOff>
    </xdr:from>
    <xdr:to>
      <xdr:col>24</xdr:col>
      <xdr:colOff>12700</xdr:colOff>
      <xdr:row>81</xdr:row>
      <xdr:rowOff>34776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922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132349</xdr:rowOff>
    </xdr:from>
    <xdr:to>
      <xdr:col>23</xdr:col>
      <xdr:colOff>133350</xdr:colOff>
      <xdr:row>81</xdr:row>
      <xdr:rowOff>166253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19799"/>
          <a:ext cx="838200" cy="3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94575</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820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122498</xdr:rowOff>
    </xdr:from>
    <xdr:to>
      <xdr:col>23</xdr:col>
      <xdr:colOff>184150</xdr:colOff>
      <xdr:row>82</xdr:row>
      <xdr:rowOff>52648</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00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76884</xdr:rowOff>
    </xdr:from>
    <xdr:to>
      <xdr:col>19</xdr:col>
      <xdr:colOff>133350</xdr:colOff>
      <xdr:row>81</xdr:row>
      <xdr:rowOff>132349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64334"/>
          <a:ext cx="889000" cy="55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100527</xdr:rowOff>
    </xdr:from>
    <xdr:to>
      <xdr:col>19</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15454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074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60102</xdr:rowOff>
    </xdr:from>
    <xdr:to>
      <xdr:col>15</xdr:col>
      <xdr:colOff>82550</xdr:colOff>
      <xdr:row>81</xdr:row>
      <xdr:rowOff>76884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47552"/>
          <a:ext cx="889000" cy="16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85618</xdr:rowOff>
    </xdr:from>
    <xdr:to>
      <xdr:col>15</xdr:col>
      <xdr:colOff>133350</xdr:colOff>
      <xdr:row>82</xdr:row>
      <xdr:rowOff>15768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545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059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57823</xdr:rowOff>
    </xdr:from>
    <xdr:to>
      <xdr:col>11</xdr:col>
      <xdr:colOff>31750</xdr:colOff>
      <xdr:row>81</xdr:row>
      <xdr:rowOff>60102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45273"/>
          <a:ext cx="8890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65624</xdr:rowOff>
    </xdr:from>
    <xdr:to>
      <xdr:col>11</xdr:col>
      <xdr:colOff>82550</xdr:colOff>
      <xdr:row>81</xdr:row>
      <xdr:rowOff>167224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152001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50434</xdr:rowOff>
    </xdr:from>
    <xdr:to>
      <xdr:col>7</xdr:col>
      <xdr:colOff>31750</xdr:colOff>
      <xdr:row>81</xdr:row>
      <xdr:rowOff>152034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136811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24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115453</xdr:rowOff>
    </xdr:from>
    <xdr:to>
      <xdr:col>23</xdr:col>
      <xdr:colOff>184150</xdr:colOff>
      <xdr:row>82</xdr:row>
      <xdr:rowOff>45603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02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131980</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81549</xdr:rowOff>
    </xdr:from>
    <xdr:to>
      <xdr:col>19</xdr:col>
      <xdr:colOff>184150</xdr:colOff>
      <xdr:row>82</xdr:row>
      <xdr:rowOff>11699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6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21876</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37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26084</xdr:rowOff>
    </xdr:from>
    <xdr:to>
      <xdr:col>15</xdr:col>
      <xdr:colOff>133350</xdr:colOff>
      <xdr:row>81</xdr:row>
      <xdr:rowOff>127684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1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137861</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82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9302</xdr:rowOff>
    </xdr:from>
    <xdr:to>
      <xdr:col>11</xdr:col>
      <xdr:colOff>82550</xdr:colOff>
      <xdr:row>81</xdr:row>
      <xdr:rowOff>110902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89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121079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65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7023</xdr:rowOff>
    </xdr:from>
    <xdr:to>
      <xdr:col>7</xdr:col>
      <xdr:colOff>31750</xdr:colOff>
      <xdr:row>81</xdr:row>
      <xdr:rowOff>108623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94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118800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63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年度までラスパイレス指数は</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95.9</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の水準で横ばいで推移していたが、令和</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93.8</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に減少した。減少の主な要因として、若くして入庁した職員の退職が挙げられる。加えて、新卒採用が行われず中途採用職員の割合が増加したことが、全体の給与構成に影響を与えたものと考えられる。また、給与改正に伴う階級・職種の構成変動も指数に影響を及ぼした。一方で、昇格による給与水準の上昇がプラス要因として働いているが、それを上回る構成上の変化が指数減少に繋がったものと推察される。今後は、これらの人員構成の変化を踏まえた指数の見直しや補完的な指標の活用が求められ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153036</xdr:rowOff>
    </xdr:from>
    <xdr:to>
      <xdr:col>81</xdr:col>
      <xdr:colOff>44450</xdr:colOff>
      <xdr:row>89</xdr:row>
      <xdr:rowOff>51752</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69036"/>
          <a:ext cx="0" cy="14417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23829</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51752</xdr:rowOff>
    </xdr:from>
    <xdr:to>
      <xdr:col>81</xdr:col>
      <xdr:colOff>133350</xdr:colOff>
      <xdr:row>89</xdr:row>
      <xdr:rowOff>51752</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67963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612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153036</xdr:rowOff>
    </xdr:from>
    <xdr:to>
      <xdr:col>81</xdr:col>
      <xdr:colOff>133350</xdr:colOff>
      <xdr:row>80</xdr:row>
      <xdr:rowOff>153036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69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89536</xdr:rowOff>
    </xdr:from>
    <xdr:to>
      <xdr:col>81</xdr:col>
      <xdr:colOff>44450</xdr:colOff>
      <xdr:row>87</xdr:row>
      <xdr:rowOff>44768</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834236"/>
          <a:ext cx="8382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53040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7977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80963</xdr:rowOff>
    </xdr:from>
    <xdr:to>
      <xdr:col>81</xdr:col>
      <xdr:colOff>95250</xdr:colOff>
      <xdr:row>87</xdr:row>
      <xdr:rowOff>11113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32702</xdr:rowOff>
    </xdr:from>
    <xdr:to>
      <xdr:col>77</xdr:col>
      <xdr:colOff>44450</xdr:colOff>
      <xdr:row>87</xdr:row>
      <xdr:rowOff>44768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948852"/>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44768</xdr:rowOff>
    </xdr:from>
    <xdr:to>
      <xdr:col>77</xdr:col>
      <xdr:colOff>95250</xdr:colOff>
      <xdr:row>86</xdr:row>
      <xdr:rowOff>146368</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78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156545</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558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14605</xdr:rowOff>
    </xdr:from>
    <xdr:to>
      <xdr:col>72</xdr:col>
      <xdr:colOff>203200</xdr:colOff>
      <xdr:row>87</xdr:row>
      <xdr:rowOff>32702</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4401800" y="14930755"/>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80963</xdr:rowOff>
    </xdr:from>
    <xdr:to>
      <xdr:col>73</xdr:col>
      <xdr:colOff>44450</xdr:colOff>
      <xdr:row>87</xdr:row>
      <xdr:rowOff>11113</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14605</xdr:rowOff>
    </xdr:from>
    <xdr:to>
      <xdr:col>68</xdr:col>
      <xdr:colOff>152400</xdr:colOff>
      <xdr:row>87</xdr:row>
      <xdr:rowOff>44768</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3512800" y="1493075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86995</xdr:rowOff>
    </xdr:from>
    <xdr:to>
      <xdr:col>68</xdr:col>
      <xdr:colOff>203200</xdr:colOff>
      <xdr:row>87</xdr:row>
      <xdr:rowOff>17145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27322</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87647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66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38736</xdr:rowOff>
    </xdr:from>
    <xdr:to>
      <xdr:col>81</xdr:col>
      <xdr:colOff>95250</xdr:colOff>
      <xdr:row>86</xdr:row>
      <xdr:rowOff>140336</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55263</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62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165418</xdr:rowOff>
    </xdr:from>
    <xdr:to>
      <xdr:col>77</xdr:col>
      <xdr:colOff>95250</xdr:colOff>
      <xdr:row>87</xdr:row>
      <xdr:rowOff>95568</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80345</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996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153352</xdr:rowOff>
    </xdr:from>
    <xdr:to>
      <xdr:col>73</xdr:col>
      <xdr:colOff>44450</xdr:colOff>
      <xdr:row>87</xdr:row>
      <xdr:rowOff>83502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8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135255</xdr:rowOff>
    </xdr:from>
    <xdr:to>
      <xdr:col>68</xdr:col>
      <xdr:colOff>203200</xdr:colOff>
      <xdr:row>87</xdr:row>
      <xdr:rowOff>65405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87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50182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165418</xdr:rowOff>
    </xdr:from>
    <xdr:to>
      <xdr:col>64</xdr:col>
      <xdr:colOff>152400</xdr:colOff>
      <xdr:row>87</xdr:row>
      <xdr:rowOff>95568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910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80345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99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人口</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1,000</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人あたりの職員数は令和</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年度までは約</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20</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あたり</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93.</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で推移していたが、令和</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22.08</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へと増加した。この増加は、若手職員の退職が多い一方で、新規採用を継続するとともに、保健師など専門的知識を有する職員の採用を積極的に行ったことが主な要因と考えられる。ただし、類似団体の平均値</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26.26</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と比較すると依然としてやや低い水準にあるため、適正な職員配置と確保に引き続き注力する必要がある。</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89656</xdr:rowOff>
    </xdr:from>
    <xdr:to>
      <xdr:col>81</xdr:col>
      <xdr:colOff>44450</xdr:colOff>
      <xdr:row>66</xdr:row>
      <xdr:rowOff>125640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3756"/>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97717</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125640</xdr:rowOff>
    </xdr:from>
    <xdr:to>
      <xdr:col>81</xdr:col>
      <xdr:colOff>133350</xdr:colOff>
      <xdr:row>66</xdr:row>
      <xdr:rowOff>125640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4583</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7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89656</xdr:rowOff>
    </xdr:from>
    <xdr:to>
      <xdr:col>81</xdr:col>
      <xdr:colOff>133350</xdr:colOff>
      <xdr:row>58</xdr:row>
      <xdr:rowOff>89656</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57815</xdr:rowOff>
    </xdr:from>
    <xdr:to>
      <xdr:col>81</xdr:col>
      <xdr:colOff>44450</xdr:colOff>
      <xdr:row>59</xdr:row>
      <xdr:rowOff>71374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173365"/>
          <a:ext cx="838200" cy="1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40681</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1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68604</xdr:rowOff>
    </xdr:from>
    <xdr:to>
      <xdr:col>81</xdr:col>
      <xdr:colOff>95250</xdr:colOff>
      <xdr:row>59</xdr:row>
      <xdr:rowOff>170204</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50461</xdr:rowOff>
    </xdr:from>
    <xdr:to>
      <xdr:col>77</xdr:col>
      <xdr:colOff>44450</xdr:colOff>
      <xdr:row>59</xdr:row>
      <xdr:rowOff>57815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5290800" y="10166011"/>
          <a:ext cx="889000" cy="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71821</xdr:rowOff>
    </xdr:from>
    <xdr:to>
      <xdr:col>77</xdr:col>
      <xdr:colOff>95250</xdr:colOff>
      <xdr:row>60</xdr:row>
      <xdr:rowOff>1971</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158198</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10273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48853</xdr:rowOff>
    </xdr:from>
    <xdr:to>
      <xdr:col>72</xdr:col>
      <xdr:colOff>203200</xdr:colOff>
      <xdr:row>59</xdr:row>
      <xdr:rowOff>50461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164403"/>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54931</xdr:rowOff>
    </xdr:from>
    <xdr:to>
      <xdr:col>73</xdr:col>
      <xdr:colOff>44450</xdr:colOff>
      <xdr:row>59</xdr:row>
      <xdr:rowOff>156531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141308</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1025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45865</xdr:rowOff>
    </xdr:from>
    <xdr:to>
      <xdr:col>68</xdr:col>
      <xdr:colOff>152400</xdr:colOff>
      <xdr:row>59</xdr:row>
      <xdr:rowOff>48853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161415"/>
          <a:ext cx="889000" cy="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43440</xdr:rowOff>
    </xdr:from>
    <xdr:to>
      <xdr:col>68</xdr:col>
      <xdr:colOff>203200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129817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28273</xdr:rowOff>
    </xdr:from>
    <xdr:to>
      <xdr:col>64</xdr:col>
      <xdr:colOff>152400</xdr:colOff>
      <xdr:row>59</xdr:row>
      <xdr:rowOff>129873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114650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10230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20574</xdr:rowOff>
    </xdr:from>
    <xdr:to>
      <xdr:col>81</xdr:col>
      <xdr:colOff>95250</xdr:colOff>
      <xdr:row>59</xdr:row>
      <xdr:rowOff>122174</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13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37101</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998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7015</xdr:rowOff>
    </xdr:from>
    <xdr:to>
      <xdr:col>77</xdr:col>
      <xdr:colOff>95250</xdr:colOff>
      <xdr:row>59</xdr:row>
      <xdr:rowOff>108615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12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118792</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98914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171111</xdr:rowOff>
    </xdr:from>
    <xdr:to>
      <xdr:col>73</xdr:col>
      <xdr:colOff>44450</xdr:colOff>
      <xdr:row>59</xdr:row>
      <xdr:rowOff>101261</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1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111438</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9884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169503</xdr:rowOff>
    </xdr:from>
    <xdr:to>
      <xdr:col>68</xdr:col>
      <xdr:colOff>203200</xdr:colOff>
      <xdr:row>59</xdr:row>
      <xdr:rowOff>99653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11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109830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988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166515</xdr:rowOff>
    </xdr:from>
    <xdr:to>
      <xdr:col>64</xdr:col>
      <xdr:colOff>152400</xdr:colOff>
      <xdr:row>59</xdr:row>
      <xdr:rowOff>96665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11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106842</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987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実質公債費比率は令和</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年度までは</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6.6</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前後で推移していたが、令和</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6</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年度には</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7.5</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に上昇した。これは、令和</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4</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年度以降に開始した</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CATV</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更新事業に伴う借入金の償還が本格化したことが主な要因と考えられる。今後も償還期間が続き、また、小学校の屋内運動場改修工事に伴う起債の償還も始まるため実質公債費比率は増加傾向が続く見込みであり、財政運営において注視が必要であ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45</xdr:row>
      <xdr:rowOff>122344</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277187"/>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94421</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80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122344</xdr:rowOff>
    </xdr:from>
    <xdr:to>
      <xdr:col>81</xdr:col>
      <xdr:colOff>133350</xdr:colOff>
      <xdr:row>45</xdr:row>
      <xdr:rowOff>122344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83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41</xdr:row>
      <xdr:rowOff>156633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7113694"/>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84244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71056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11854</xdr:rowOff>
    </xdr:from>
    <xdr:to>
      <xdr:col>72</xdr:col>
      <xdr:colOff>203200</xdr:colOff>
      <xdr:row>41</xdr:row>
      <xdr:rowOff>76200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4401800" y="7041304"/>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11854</xdr:rowOff>
    </xdr:from>
    <xdr:to>
      <xdr:col>68</xdr:col>
      <xdr:colOff>152400</xdr:colOff>
      <xdr:row>41</xdr:row>
      <xdr:rowOff>68156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704130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77910</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7107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33444</xdr:rowOff>
    </xdr:from>
    <xdr:to>
      <xdr:col>77</xdr:col>
      <xdr:colOff>95250</xdr:colOff>
      <xdr:row>41</xdr:row>
      <xdr:rowOff>135044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145221</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831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137177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令和</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年度以降、将来負担比率は発生していない。これは、毎年約</a:t>
          </a:r>
          <a:r>
            <a:rPr lang="en-US" altLang="ja-JP" sz="1200" b="0" i="0">
              <a:solidFill>
                <a:schemeClr val="dk1"/>
              </a:solidFill>
              <a:effectLst/>
              <a:latin typeface="ＭＳ Ｐゴシック" panose="020B0600070205080204" pitchFamily="50" charset="-128"/>
              <a:ea typeface="ＭＳ Ｐゴシック" panose="020B0600070205080204" pitchFamily="50" charset="-128"/>
              <a:cs typeface="+mn-cs"/>
            </a:rPr>
            <a:t>10</a:t>
          </a:r>
          <a:r>
            <a:rPr lang="ja-JP" altLang="en-US" sz="1200" b="0" i="0">
              <a:solidFill>
                <a:schemeClr val="dk1"/>
              </a:solidFill>
              <a:effectLst/>
              <a:latin typeface="ＭＳ Ｐゴシック" panose="020B0600070205080204" pitchFamily="50" charset="-128"/>
              <a:ea typeface="ＭＳ Ｐゴシック" panose="020B0600070205080204" pitchFamily="50" charset="-128"/>
              <a:cs typeface="+mn-cs"/>
            </a:rPr>
            <a:t>億円前後のふるさと納税収入が安定的に入っていることにより、基金総額が増加し、財政的な余裕が確保されていることが大きな要因と考えられる。今後も持続的な財源確保と基金の適切な運用が将来負担比率の抑制に寄与すると期待される。</a:t>
          </a:r>
          <a:endParaRPr kumimoji="1" lang="en-US" altLang="ja-JP" sz="12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0" name="将来負担の状況グラフ枠">
          <a:extLst>
            <a:ext uri="{FF2B5EF4-FFF2-40B4-BE49-F238E27FC236}">
              <a16:creationId xmlns:a16="http://schemas.microsoft.com/office/drawing/2014/main" id="{00000000-0008-0000-0300-0000A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100457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flipV="1">
          <a:off x="17018000" y="2370667"/>
          <a:ext cx="0" cy="15016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72534</xdr:rowOff>
    </xdr:from>
    <xdr:ext cx="762000" cy="259045"/>
    <xdr:sp macro="" textlink="">
      <xdr:nvSpPr>
        <xdr:cNvPr id="432" name="将来負担の状況最小値テキスト">
          <a:extLst>
            <a:ext uri="{FF2B5EF4-FFF2-40B4-BE49-F238E27FC236}">
              <a16:creationId xmlns:a16="http://schemas.microsoft.com/office/drawing/2014/main" id="{00000000-0008-0000-0300-0000B0010000}"/>
            </a:ext>
          </a:extLst>
        </xdr:cNvPr>
        <xdr:cNvSpPr txBox="1"/>
      </xdr:nvSpPr>
      <xdr:spPr>
        <a:xfrm>
          <a:off x="17106900" y="384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100457</xdr:rowOff>
    </xdr:from>
    <xdr:to>
      <xdr:col>81</xdr:col>
      <xdr:colOff>133350</xdr:colOff>
      <xdr:row>22</xdr:row>
      <xdr:rowOff>100457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387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4" name="将来負担の状況最大値テキスト">
          <a:extLst>
            <a:ext uri="{FF2B5EF4-FFF2-40B4-BE49-F238E27FC236}">
              <a16:creationId xmlns:a16="http://schemas.microsoft.com/office/drawing/2014/main" id="{00000000-0008-0000-0300-0000B2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6" name="将来負担の状況平均値テキスト">
          <a:extLst>
            <a:ext uri="{FF2B5EF4-FFF2-40B4-BE49-F238E27FC236}">
              <a16:creationId xmlns:a16="http://schemas.microsoft.com/office/drawing/2014/main" id="{00000000-0008-0000-0300-0000B4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3,804
3,593
115.90
6,384,261
5,909,947
378,449
2,674,024
3,050,071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・前年比</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ポイント増加しており、類似団体平均値を上回っている。これは、一派職員の増加及び単価の増加や、若くして昇格した職員が増加したことが主な理由と考えられる。今後も、適切な定員管理に努める。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66040</xdr:rowOff>
    </xdr:from>
    <xdr:to>
      <xdr:col>24</xdr:col>
      <xdr:colOff>25400</xdr:colOff>
      <xdr:row>41</xdr:row>
      <xdr:rowOff>20320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55244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163847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21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20320</xdr:rowOff>
    </xdr:from>
    <xdr:to>
      <xdr:col>24</xdr:col>
      <xdr:colOff>114300</xdr:colOff>
      <xdr:row>41</xdr:row>
      <xdr:rowOff>20320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4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152417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295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66040</xdr:rowOff>
    </xdr:from>
    <xdr:to>
      <xdr:col>24</xdr:col>
      <xdr:colOff>114300</xdr:colOff>
      <xdr:row>32</xdr:row>
      <xdr:rowOff>66040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552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123190</xdr:rowOff>
    </xdr:from>
    <xdr:to>
      <xdr:col>24</xdr:col>
      <xdr:colOff>25400</xdr:colOff>
      <xdr:row>37</xdr:row>
      <xdr:rowOff>81280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539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104157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04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87630</xdr:rowOff>
    </xdr:from>
    <xdr:to>
      <xdr:col>24</xdr:col>
      <xdr:colOff>76200</xdr:colOff>
      <xdr:row>37</xdr:row>
      <xdr:rowOff>17780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123190</xdr:rowOff>
    </xdr:from>
    <xdr:to>
      <xdr:col>19</xdr:col>
      <xdr:colOff>187325</xdr:colOff>
      <xdr:row>36</xdr:row>
      <xdr:rowOff>142240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953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57150</xdr:rowOff>
    </xdr:from>
    <xdr:to>
      <xdr:col>20</xdr:col>
      <xdr:colOff>38100</xdr:colOff>
      <xdr:row>36</xdr:row>
      <xdr:rowOff>158750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168927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98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123190</xdr:rowOff>
    </xdr:from>
    <xdr:to>
      <xdr:col>15</xdr:col>
      <xdr:colOff>98425</xdr:colOff>
      <xdr:row>36</xdr:row>
      <xdr:rowOff>142240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9539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26670</xdr:rowOff>
    </xdr:from>
    <xdr:to>
      <xdr:col>15</xdr:col>
      <xdr:colOff>149225</xdr:colOff>
      <xdr:row>36</xdr:row>
      <xdr:rowOff>128270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138447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123190</xdr:rowOff>
    </xdr:from>
    <xdr:to>
      <xdr:col>11</xdr:col>
      <xdr:colOff>9525</xdr:colOff>
      <xdr:row>37</xdr:row>
      <xdr:rowOff>66040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9539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0</xdr:rowOff>
    </xdr:from>
    <xdr:to>
      <xdr:col>11</xdr:col>
      <xdr:colOff>60325</xdr:colOff>
      <xdr:row>36</xdr:row>
      <xdr:rowOff>101600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111777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30480</xdr:rowOff>
    </xdr:from>
    <xdr:to>
      <xdr:col>24</xdr:col>
      <xdr:colOff>76200</xdr:colOff>
      <xdr:row>37</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2557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46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72390</xdr:rowOff>
    </xdr:from>
    <xdr:to>
      <xdr:col>20</xdr:col>
      <xdr:colOff>38100</xdr:colOff>
      <xdr:row>37</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158767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3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72390</xdr:rowOff>
    </xdr:from>
    <xdr:to>
      <xdr:col>11</xdr:col>
      <xdr:colOff>60325</xdr:colOff>
      <xdr:row>37</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15240</xdr:rowOff>
    </xdr:from>
    <xdr:to>
      <xdr:col>6</xdr:col>
      <xdr:colOff>171450</xdr:colOff>
      <xdr:row>37</xdr:row>
      <xdr:rowOff>116840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5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101617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4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ポイント増加している。これは、</a:t>
          </a:r>
          <a:r>
            <a:rPr lang="ja-JP" altLang="ja-JP" sz="1300" b="0" i="0">
              <a:solidFill>
                <a:schemeClr val="dk1"/>
              </a:solidFill>
              <a:effectLst/>
              <a:latin typeface="ＭＳ Ｐゴシック" panose="020B0600070205080204" pitchFamily="50" charset="-128"/>
              <a:ea typeface="ＭＳ Ｐゴシック" panose="020B0600070205080204" pitchFamily="50" charset="-128"/>
              <a:cs typeface="+mn-cs"/>
            </a:rPr>
            <a:t>公共施設の修繕費の増加や電算関係運営支援委託料の増加が影響していると考えられる。</a:t>
          </a:r>
          <a:r>
            <a:rPr lang="ja-JP" altLang="en-US" sz="1300" b="0" i="0">
              <a:solidFill>
                <a:schemeClr val="dk1"/>
              </a:solidFill>
              <a:effectLst/>
              <a:latin typeface="ＭＳ Ｐゴシック" panose="020B0600070205080204" pitchFamily="50" charset="-128"/>
              <a:ea typeface="ＭＳ Ｐゴシック" panose="020B0600070205080204" pitchFamily="50" charset="-128"/>
              <a:cs typeface="+mn-cs"/>
            </a:rPr>
            <a:t>今後は、公共施設総合管理計画に基づき施設の統廃合等を進め、修繕費等の支出を抑える必要がある。</a:t>
          </a:r>
          <a:endParaRPr lang="en-US" altLang="ja-JP" sz="1300" b="0" i="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154432</xdr:rowOff>
    </xdr:from>
    <xdr:to>
      <xdr:col>82</xdr:col>
      <xdr:colOff>107950</xdr:colOff>
      <xdr:row>21</xdr:row>
      <xdr:rowOff>138430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54732"/>
          <a:ext cx="0" cy="1184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110507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1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138430</xdr:rowOff>
    </xdr:from>
    <xdr:to>
      <xdr:col>82</xdr:col>
      <xdr:colOff>196850</xdr:colOff>
      <xdr:row>21</xdr:row>
      <xdr:rowOff>138430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3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69359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9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154432</xdr:rowOff>
    </xdr:from>
    <xdr:to>
      <xdr:col>82</xdr:col>
      <xdr:colOff>196850</xdr:colOff>
      <xdr:row>14</xdr:row>
      <xdr:rowOff>154432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5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83566</xdr:rowOff>
    </xdr:from>
    <xdr:to>
      <xdr:col>82</xdr:col>
      <xdr:colOff>107950</xdr:colOff>
      <xdr:row>17</xdr:row>
      <xdr:rowOff>101854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99821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40149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83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24130</xdr:rowOff>
    </xdr:from>
    <xdr:to>
      <xdr:col>78</xdr:col>
      <xdr:colOff>69850</xdr:colOff>
      <xdr:row>17</xdr:row>
      <xdr:rowOff>83566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93878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762</xdr:rowOff>
    </xdr:from>
    <xdr:to>
      <xdr:col>78</xdr:col>
      <xdr:colOff>120650</xdr:colOff>
      <xdr:row>17</xdr:row>
      <xdr:rowOff>102362</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112539</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84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127000</xdr:rowOff>
    </xdr:from>
    <xdr:to>
      <xdr:col>73</xdr:col>
      <xdr:colOff>180975</xdr:colOff>
      <xdr:row>17</xdr:row>
      <xdr:rowOff>24130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870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158496</xdr:rowOff>
    </xdr:from>
    <xdr:to>
      <xdr:col>74</xdr:col>
      <xdr:colOff>31750</xdr:colOff>
      <xdr:row>17</xdr:row>
      <xdr:rowOff>88646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73423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110998</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87020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103632</xdr:rowOff>
    </xdr:from>
    <xdr:to>
      <xdr:col>69</xdr:col>
      <xdr:colOff>142875</xdr:colOff>
      <xdr:row>17</xdr:row>
      <xdr:rowOff>33782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18559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3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51054</xdr:rowOff>
    </xdr:from>
    <xdr:to>
      <xdr:col>82</xdr:col>
      <xdr:colOff>158750</xdr:colOff>
      <xdr:row>17</xdr:row>
      <xdr:rowOff>152654</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96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23131</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93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32766</xdr:rowOff>
    </xdr:from>
    <xdr:to>
      <xdr:col>78</xdr:col>
      <xdr:colOff>120650</xdr:colOff>
      <xdr:row>17</xdr:row>
      <xdr:rowOff>134366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94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119143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0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144780</xdr:rowOff>
    </xdr:from>
    <xdr:to>
      <xdr:col>74</xdr:col>
      <xdr:colOff>31750</xdr:colOff>
      <xdr:row>17</xdr:row>
      <xdr:rowOff>74930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85107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60198</xdr:rowOff>
    </xdr:from>
    <xdr:to>
      <xdr:col>65</xdr:col>
      <xdr:colOff>53975</xdr:colOff>
      <xdr:row>17</xdr:row>
      <xdr:rowOff>161798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97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146575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061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ポイント増えている。これは、障害福祉サービス費等の費用が増加したことが要因として考えられ、今後も増加が懸念される。適正な事業精査を続け、町単独事業の削減に努める。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60</xdr:row>
      <xdr:rowOff>159657</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42400"/>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29028</xdr:rowOff>
    </xdr:from>
    <xdr:to>
      <xdr:col>24</xdr:col>
      <xdr:colOff>25400</xdr:colOff>
      <xdr:row>56</xdr:row>
      <xdr:rowOff>94343</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630228"/>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35577</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167822</xdr:rowOff>
    </xdr:from>
    <xdr:to>
      <xdr:col>19</xdr:col>
      <xdr:colOff>187325</xdr:colOff>
      <xdr:row>56</xdr:row>
      <xdr:rowOff>29028</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3098800" y="9597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2722</xdr:rowOff>
    </xdr:from>
    <xdr:to>
      <xdr:col>20</xdr:col>
      <xdr:colOff>38100</xdr:colOff>
      <xdr:row>55</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167822</xdr:rowOff>
    </xdr:from>
    <xdr:to>
      <xdr:col>15</xdr:col>
      <xdr:colOff>98425</xdr:colOff>
      <xdr:row>55</xdr:row>
      <xdr:rowOff>167822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2209800" y="95975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141515</xdr:rowOff>
    </xdr:from>
    <xdr:to>
      <xdr:col>15</xdr:col>
      <xdr:colOff>149225</xdr:colOff>
      <xdr:row>55</xdr:row>
      <xdr:rowOff>71665</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485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141515</xdr:rowOff>
    </xdr:from>
    <xdr:to>
      <xdr:col>11</xdr:col>
      <xdr:colOff>60325</xdr:colOff>
      <xdr:row>55</xdr:row>
      <xdr:rowOff>71665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81842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15620</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149678</xdr:rowOff>
    </xdr:from>
    <xdr:to>
      <xdr:col>20</xdr:col>
      <xdr:colOff>38100</xdr:colOff>
      <xdr:row>56</xdr:row>
      <xdr:rowOff>79828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64605</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66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117022</xdr:rowOff>
    </xdr:from>
    <xdr:to>
      <xdr:col>15</xdr:col>
      <xdr:colOff>149225</xdr:colOff>
      <xdr:row>56</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31949</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117022</xdr:rowOff>
    </xdr:from>
    <xdr:to>
      <xdr:col>11</xdr:col>
      <xdr:colOff>60325</xdr:colOff>
      <xdr:row>56</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の減少となっている。これは、簡易水道及び下水道事業が公営企業会計に移行した影響によるものと考えられる。簡易水道事業においては、施設の更新・新設により多額の費用が見込まれるため、水道使用料の適正化や加入率の向上を進め、繰出金の増加を抑制す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143002</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02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115079</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73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143002</xdr:rowOff>
    </xdr:from>
    <xdr:to>
      <xdr:col>82</xdr:col>
      <xdr:colOff>196850</xdr:colOff>
      <xdr:row>61</xdr:row>
      <xdr:rowOff>143002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601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59</xdr:row>
      <xdr:rowOff>19558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888220"/>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45991</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18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73914</xdr:rowOff>
    </xdr:from>
    <xdr:to>
      <xdr:col>82</xdr:col>
      <xdr:colOff>158750</xdr:colOff>
      <xdr:row>58</xdr:row>
      <xdr:rowOff>4064</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19558</xdr:rowOff>
    </xdr:from>
    <xdr:to>
      <xdr:col>78</xdr:col>
      <xdr:colOff>69850</xdr:colOff>
      <xdr:row>59</xdr:row>
      <xdr:rowOff>92710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1351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39624</xdr:rowOff>
    </xdr:from>
    <xdr:to>
      <xdr:col>78</xdr:col>
      <xdr:colOff>120650</xdr:colOff>
      <xdr:row>58</xdr:row>
      <xdr:rowOff>141224</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983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151401</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52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44704</xdr:rowOff>
    </xdr:from>
    <xdr:to>
      <xdr:col>73</xdr:col>
      <xdr:colOff>180975</xdr:colOff>
      <xdr:row>59</xdr:row>
      <xdr:rowOff>92710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988804"/>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44704</xdr:rowOff>
    </xdr:from>
    <xdr:to>
      <xdr:col>69</xdr:col>
      <xdr:colOff>92075</xdr:colOff>
      <xdr:row>60</xdr:row>
      <xdr:rowOff>168148</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988804"/>
          <a:ext cx="889000" cy="46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103632</xdr:rowOff>
    </xdr:from>
    <xdr:to>
      <xdr:col>69</xdr:col>
      <xdr:colOff>142875</xdr:colOff>
      <xdr:row>59</xdr:row>
      <xdr:rowOff>33782</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1004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18559</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13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23622</xdr:rowOff>
    </xdr:from>
    <xdr:to>
      <xdr:col>65</xdr:col>
      <xdr:colOff>53975</xdr:colOff>
      <xdr:row>59</xdr:row>
      <xdr:rowOff>125222</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101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135399</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90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81297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68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140208</xdr:rowOff>
    </xdr:from>
    <xdr:to>
      <xdr:col>78</xdr:col>
      <xdr:colOff>120650</xdr:colOff>
      <xdr:row>59</xdr:row>
      <xdr:rowOff>70358</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1008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55135</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17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41910</xdr:rowOff>
    </xdr:from>
    <xdr:to>
      <xdr:col>74</xdr:col>
      <xdr:colOff>31750</xdr:colOff>
      <xdr:row>59</xdr:row>
      <xdr:rowOff>143510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1015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128287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4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165354</xdr:rowOff>
    </xdr:from>
    <xdr:to>
      <xdr:col>69</xdr:col>
      <xdr:colOff>142875</xdr:colOff>
      <xdr:row>58</xdr:row>
      <xdr:rowOff>95504</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105681</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70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117348</xdr:rowOff>
    </xdr:from>
    <xdr:to>
      <xdr:col>65</xdr:col>
      <xdr:colOff>53975</xdr:colOff>
      <xdr:row>61</xdr:row>
      <xdr:rowOff>47498</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40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32275</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49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ポイント増加している。これは、一部事務組合負担金の増加や、補助金事業の増加が要因と考えられる。今後は補助金事業の内容の精査を行い、効果の薄い事業は無くして、費用削減に努める。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161290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69432"/>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133367</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161290</xdr:rowOff>
    </xdr:from>
    <xdr:to>
      <xdr:col>82</xdr:col>
      <xdr:colOff>196850</xdr:colOff>
      <xdr:row>41</xdr:row>
      <xdr:rowOff>161290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67564</xdr:rowOff>
    </xdr:from>
    <xdr:to>
      <xdr:col>82</xdr:col>
      <xdr:colOff>107950</xdr:colOff>
      <xdr:row>39</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6582664"/>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62992</xdr:rowOff>
    </xdr:from>
    <xdr:to>
      <xdr:col>78</xdr:col>
      <xdr:colOff>69850</xdr:colOff>
      <xdr:row>38</xdr:row>
      <xdr:rowOff>67564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5780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12700</xdr:rowOff>
    </xdr:from>
    <xdr:to>
      <xdr:col>73</xdr:col>
      <xdr:colOff>180975</xdr:colOff>
      <xdr:row>38</xdr:row>
      <xdr:rowOff>62992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5278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12700</xdr:rowOff>
    </xdr:from>
    <xdr:to>
      <xdr:col>69</xdr:col>
      <xdr:colOff>92075</xdr:colOff>
      <xdr:row>38</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52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19050</xdr:rowOff>
    </xdr:from>
    <xdr:to>
      <xdr:col>82</xdr:col>
      <xdr:colOff>158750</xdr:colOff>
      <xdr:row>39</xdr:row>
      <xdr:rowOff>120650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162577</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16764</xdr:rowOff>
    </xdr:from>
    <xdr:to>
      <xdr:col>78</xdr:col>
      <xdr:colOff>120650</xdr:colOff>
      <xdr:row>38</xdr:row>
      <xdr:rowOff>118364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103141</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618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12192</xdr:rowOff>
    </xdr:from>
    <xdr:to>
      <xdr:col>74</xdr:col>
      <xdr:colOff>31750</xdr:colOff>
      <xdr:row>38</xdr:row>
      <xdr:rowOff>113792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98569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133350</xdr:rowOff>
    </xdr:from>
    <xdr:to>
      <xdr:col>69</xdr:col>
      <xdr:colOff>142875</xdr:colOff>
      <xdr:row>38</xdr:row>
      <xdr:rowOff>63500</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48277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ポイント減少している。償還額の減少によるもの。今後は、公共施設に関する事業の起債の償還が発生してくるため比率は増加すると考えられる。起債額を抑え、実質公債費比率の上昇の抑制を図っていかなければならない。</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149861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121938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149861</xdr:rowOff>
    </xdr:from>
    <xdr:to>
      <xdr:col>24</xdr:col>
      <xdr:colOff>114300</xdr:colOff>
      <xdr:row>80</xdr:row>
      <xdr:rowOff>149861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127000</xdr:rowOff>
    </xdr:from>
    <xdr:to>
      <xdr:col>24</xdr:col>
      <xdr:colOff>25400</xdr:colOff>
      <xdr:row>75</xdr:row>
      <xdr:rowOff>146050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9857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75</xdr:row>
      <xdr:rowOff>149861</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098800" y="130048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54610</xdr:rowOff>
    </xdr:from>
    <xdr:to>
      <xdr:col>15</xdr:col>
      <xdr:colOff>98425</xdr:colOff>
      <xdr:row>75</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2209800" y="12913360"/>
          <a:ext cx="889000" cy="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102870</xdr:rowOff>
    </xdr:from>
    <xdr:to>
      <xdr:col>15</xdr:col>
      <xdr:colOff>149225</xdr:colOff>
      <xdr:row>77</xdr:row>
      <xdr:rowOff>33020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17797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46990</xdr:rowOff>
    </xdr:from>
    <xdr:to>
      <xdr:col>11</xdr:col>
      <xdr:colOff>9525</xdr:colOff>
      <xdr:row>75</xdr:row>
      <xdr:rowOff>54610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1320800" y="12905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60961</xdr:rowOff>
    </xdr:from>
    <xdr:to>
      <xdr:col>11</xdr:col>
      <xdr:colOff>60325</xdr:colOff>
      <xdr:row>76</xdr:row>
      <xdr:rowOff>162561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147338</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76200</xdr:rowOff>
    </xdr:from>
    <xdr:to>
      <xdr:col>24</xdr:col>
      <xdr:colOff>76200</xdr:colOff>
      <xdr:row>76</xdr:row>
      <xdr:rowOff>6350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92727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8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95250</xdr:rowOff>
    </xdr:from>
    <xdr:to>
      <xdr:col>20</xdr:col>
      <xdr:colOff>38100</xdr:colOff>
      <xdr:row>76</xdr:row>
      <xdr:rowOff>25400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35577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2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99060</xdr:rowOff>
    </xdr:from>
    <xdr:to>
      <xdr:col>15</xdr:col>
      <xdr:colOff>149225</xdr:colOff>
      <xdr:row>76</xdr:row>
      <xdr:rowOff>29211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578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39387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3810</xdr:rowOff>
    </xdr:from>
    <xdr:to>
      <xdr:col>11</xdr:col>
      <xdr:colOff>60325</xdr:colOff>
      <xdr:row>75</xdr:row>
      <xdr:rowOff>105410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115587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63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167640</xdr:rowOff>
    </xdr:from>
    <xdr:to>
      <xdr:col>6</xdr:col>
      <xdr:colOff>171450</xdr:colOff>
      <xdr:row>75</xdr:row>
      <xdr:rowOff>97790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107967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・前年度比</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ポイントの増加となっている。これは、人件費及び補助費の増加が主な要因として考えられる。今後もそれぞれの費目の内容精査を逐次行い、経常経費の削減に取り組む。</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153670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425680"/>
          <a:ext cx="0" cy="1615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125747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153670</xdr:rowOff>
    </xdr:from>
    <xdr:to>
      <xdr:col>82</xdr:col>
      <xdr:colOff>196850</xdr:colOff>
      <xdr:row>81</xdr:row>
      <xdr:rowOff>153670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100330</xdr:rowOff>
    </xdr:from>
    <xdr:to>
      <xdr:col>82</xdr:col>
      <xdr:colOff>107950</xdr:colOff>
      <xdr:row>79</xdr:row>
      <xdr:rowOff>130811</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473430"/>
          <a:ext cx="838200" cy="20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88900</xdr:rowOff>
    </xdr:from>
    <xdr:to>
      <xdr:col>78</xdr:col>
      <xdr:colOff>69850</xdr:colOff>
      <xdr:row>78</xdr:row>
      <xdr:rowOff>100330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4620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5097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50800</xdr:rowOff>
    </xdr:from>
    <xdr:to>
      <xdr:col>73</xdr:col>
      <xdr:colOff>180975</xdr:colOff>
      <xdr:row>78</xdr:row>
      <xdr:rowOff>88900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25245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119397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50800</xdr:rowOff>
    </xdr:from>
    <xdr:to>
      <xdr:col>69</xdr:col>
      <xdr:colOff>92075</xdr:colOff>
      <xdr:row>79</xdr:row>
      <xdr:rowOff>134620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252450"/>
          <a:ext cx="889000" cy="42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99060</xdr:rowOff>
    </xdr:from>
    <xdr:to>
      <xdr:col>69</xdr:col>
      <xdr:colOff>142875</xdr:colOff>
      <xdr:row>76</xdr:row>
      <xdr:rowOff>29211</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39387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49530</xdr:rowOff>
    </xdr:from>
    <xdr:to>
      <xdr:col>65</xdr:col>
      <xdr:colOff>53975</xdr:colOff>
      <xdr:row>76</xdr:row>
      <xdr:rowOff>151130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161307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80011</xdr:rowOff>
    </xdr:from>
    <xdr:to>
      <xdr:col>82</xdr:col>
      <xdr:colOff>158750</xdr:colOff>
      <xdr:row>80</xdr:row>
      <xdr:rowOff>10161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62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52088</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59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49530</xdr:rowOff>
    </xdr:from>
    <xdr:to>
      <xdr:col>78</xdr:col>
      <xdr:colOff>120650</xdr:colOff>
      <xdr:row>78</xdr:row>
      <xdr:rowOff>151130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135907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50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38100</xdr:rowOff>
    </xdr:from>
    <xdr:to>
      <xdr:col>74</xdr:col>
      <xdr:colOff>31750</xdr:colOff>
      <xdr:row>78</xdr:row>
      <xdr:rowOff>139700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124477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0</xdr:rowOff>
    </xdr:from>
    <xdr:to>
      <xdr:col>69</xdr:col>
      <xdr:colOff>142875</xdr:colOff>
      <xdr:row>77</xdr:row>
      <xdr:rowOff>101600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86377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83820</xdr:rowOff>
    </xdr:from>
    <xdr:to>
      <xdr:col>65</xdr:col>
      <xdr:colOff>53975</xdr:colOff>
      <xdr:row>80</xdr:row>
      <xdr:rowOff>13970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170197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71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124432</xdr:rowOff>
    </xdr:from>
    <xdr:to>
      <xdr:col>29</xdr:col>
      <xdr:colOff>127000</xdr:colOff>
      <xdr:row>19</xdr:row>
      <xdr:rowOff>93581</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58007"/>
          <a:ext cx="0" cy="13407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65658</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370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93581</xdr:rowOff>
    </xdr:from>
    <xdr:to>
      <xdr:col>30</xdr:col>
      <xdr:colOff>25400</xdr:colOff>
      <xdr:row>19</xdr:row>
      <xdr:rowOff>93581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3987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39359</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01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124432</xdr:rowOff>
    </xdr:from>
    <xdr:to>
      <xdr:col>30</xdr:col>
      <xdr:colOff>25400</xdr:colOff>
      <xdr:row>11</xdr:row>
      <xdr:rowOff>124432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580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92788</xdr:rowOff>
    </xdr:from>
    <xdr:to>
      <xdr:col>29</xdr:col>
      <xdr:colOff>127000</xdr:colOff>
      <xdr:row>18</xdr:row>
      <xdr:rowOff>142435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26513"/>
          <a:ext cx="647700" cy="496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148602</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9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132075</xdr:rowOff>
    </xdr:from>
    <xdr:to>
      <xdr:col>29</xdr:col>
      <xdr:colOff>177800</xdr:colOff>
      <xdr:row>18</xdr:row>
      <xdr:rowOff>62225</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09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142435</xdr:rowOff>
    </xdr:from>
    <xdr:to>
      <xdr:col>26</xdr:col>
      <xdr:colOff>50800</xdr:colOff>
      <xdr:row>18</xdr:row>
      <xdr:rowOff>146722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276160"/>
          <a:ext cx="698500" cy="4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154618</xdr:rowOff>
    </xdr:from>
    <xdr:to>
      <xdr:col>26</xdr:col>
      <xdr:colOff>101600</xdr:colOff>
      <xdr:row>18</xdr:row>
      <xdr:rowOff>84768</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6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94945</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5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146722</xdr:rowOff>
    </xdr:from>
    <xdr:to>
      <xdr:col>22</xdr:col>
      <xdr:colOff>114300</xdr:colOff>
      <xdr:row>18</xdr:row>
      <xdr:rowOff>158053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280447"/>
          <a:ext cx="698500" cy="113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10036</xdr:rowOff>
    </xdr:from>
    <xdr:to>
      <xdr:col>22</xdr:col>
      <xdr:colOff>165100</xdr:colOff>
      <xdr:row>18</xdr:row>
      <xdr:rowOff>111636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43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121813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91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158053</xdr:rowOff>
    </xdr:from>
    <xdr:to>
      <xdr:col>18</xdr:col>
      <xdr:colOff>177800</xdr:colOff>
      <xdr:row>18</xdr:row>
      <xdr:rowOff>160598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91778"/>
          <a:ext cx="698500" cy="25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29688</xdr:rowOff>
    </xdr:from>
    <xdr:to>
      <xdr:col>19</xdr:col>
      <xdr:colOff>38100</xdr:colOff>
      <xdr:row>18</xdr:row>
      <xdr:rowOff>131287</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63413"/>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141465</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93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43491</xdr:rowOff>
    </xdr:from>
    <xdr:to>
      <xdr:col>15</xdr:col>
      <xdr:colOff>101600</xdr:colOff>
      <xdr:row>18</xdr:row>
      <xdr:rowOff>145091</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77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155268</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9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41988</xdr:rowOff>
    </xdr:from>
    <xdr:to>
      <xdr:col>29</xdr:col>
      <xdr:colOff>177800</xdr:colOff>
      <xdr:row>18</xdr:row>
      <xdr:rowOff>143587</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75713"/>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14065</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147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91635</xdr:rowOff>
    </xdr:from>
    <xdr:to>
      <xdr:col>26</xdr:col>
      <xdr:colOff>101600</xdr:colOff>
      <xdr:row>19</xdr:row>
      <xdr:rowOff>21785</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2253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6562</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311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95922</xdr:rowOff>
    </xdr:from>
    <xdr:to>
      <xdr:col>22</xdr:col>
      <xdr:colOff>165100</xdr:colOff>
      <xdr:row>19</xdr:row>
      <xdr:rowOff>26072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229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10849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316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107253</xdr:rowOff>
    </xdr:from>
    <xdr:to>
      <xdr:col>19</xdr:col>
      <xdr:colOff>38100</xdr:colOff>
      <xdr:row>19</xdr:row>
      <xdr:rowOff>37403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2409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22180</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32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109798</xdr:rowOff>
    </xdr:from>
    <xdr:to>
      <xdr:col>15</xdr:col>
      <xdr:colOff>101600</xdr:colOff>
      <xdr:row>19</xdr:row>
      <xdr:rowOff>39948</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243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24725</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32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333681</xdr:rowOff>
    </xdr:from>
    <xdr:to>
      <xdr:col>29</xdr:col>
      <xdr:colOff>127000</xdr:colOff>
      <xdr:row>37</xdr:row>
      <xdr:rowOff>189629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258231"/>
          <a:ext cx="0" cy="10560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161706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8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189629</xdr:rowOff>
    </xdr:from>
    <xdr:to>
      <xdr:col>30</xdr:col>
      <xdr:colOff>25400</xdr:colOff>
      <xdr:row>37</xdr:row>
      <xdr:rowOff>189629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314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77158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01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333681</xdr:rowOff>
    </xdr:from>
    <xdr:to>
      <xdr:col>30</xdr:col>
      <xdr:colOff>25400</xdr:colOff>
      <xdr:row>33</xdr:row>
      <xdr:rowOff>333681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258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46799</xdr:rowOff>
    </xdr:from>
    <xdr:to>
      <xdr:col>29</xdr:col>
      <xdr:colOff>127000</xdr:colOff>
      <xdr:row>36</xdr:row>
      <xdr:rowOff>58065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00049"/>
          <a:ext cx="647700" cy="112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152418</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62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307341</xdr:rowOff>
    </xdr:from>
    <xdr:to>
      <xdr:col>29</xdr:col>
      <xdr:colOff>177800</xdr:colOff>
      <xdr:row>36</xdr:row>
      <xdr:rowOff>66041</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17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41919</xdr:rowOff>
    </xdr:from>
    <xdr:to>
      <xdr:col>26</xdr:col>
      <xdr:colOff>50800</xdr:colOff>
      <xdr:row>36</xdr:row>
      <xdr:rowOff>58065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4305300" y="6995169"/>
          <a:ext cx="698500" cy="161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297222</xdr:rowOff>
    </xdr:from>
    <xdr:to>
      <xdr:col>26</xdr:col>
      <xdr:colOff>101600</xdr:colOff>
      <xdr:row>36</xdr:row>
      <xdr:rowOff>55922</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07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66099</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76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41919</xdr:rowOff>
    </xdr:from>
    <xdr:to>
      <xdr:col>22</xdr:col>
      <xdr:colOff>114300</xdr:colOff>
      <xdr:row>36</xdr:row>
      <xdr:rowOff>111718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6995169"/>
          <a:ext cx="698500" cy="69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322913</xdr:rowOff>
    </xdr:from>
    <xdr:to>
      <xdr:col>22</xdr:col>
      <xdr:colOff>165100</xdr:colOff>
      <xdr:row>36</xdr:row>
      <xdr:rowOff>81613</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33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91790</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0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83242</xdr:rowOff>
    </xdr:from>
    <xdr:to>
      <xdr:col>18</xdr:col>
      <xdr:colOff>177800</xdr:colOff>
      <xdr:row>36</xdr:row>
      <xdr:rowOff>111718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036492"/>
          <a:ext cx="698500" cy="284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3791</xdr:rowOff>
    </xdr:from>
    <xdr:to>
      <xdr:col>19</xdr:col>
      <xdr:colOff>38100</xdr:colOff>
      <xdr:row>36</xdr:row>
      <xdr:rowOff>105391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9570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115568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334194</xdr:rowOff>
    </xdr:from>
    <xdr:to>
      <xdr:col>15</xdr:col>
      <xdr:colOff>101600</xdr:colOff>
      <xdr:row>36</xdr:row>
      <xdr:rowOff>92894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4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103071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1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338899</xdr:rowOff>
    </xdr:from>
    <xdr:to>
      <xdr:col>29</xdr:col>
      <xdr:colOff>177800</xdr:colOff>
      <xdr:row>36</xdr:row>
      <xdr:rowOff>97599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492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310976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2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7265</xdr:rowOff>
    </xdr:from>
    <xdr:to>
      <xdr:col>26</xdr:col>
      <xdr:colOff>101600</xdr:colOff>
      <xdr:row>36</xdr:row>
      <xdr:rowOff>108865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960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93642</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046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334019</xdr:rowOff>
    </xdr:from>
    <xdr:to>
      <xdr:col>22</xdr:col>
      <xdr:colOff>165100</xdr:colOff>
      <xdr:row>36</xdr:row>
      <xdr:rowOff>92719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944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77496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03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60918</xdr:rowOff>
    </xdr:from>
    <xdr:to>
      <xdr:col>19</xdr:col>
      <xdr:colOff>38100</xdr:colOff>
      <xdr:row>36</xdr:row>
      <xdr:rowOff>162518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014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147295</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00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32442</xdr:rowOff>
    </xdr:from>
    <xdr:to>
      <xdr:col>15</xdr:col>
      <xdr:colOff>101600</xdr:colOff>
      <xdr:row>36</xdr:row>
      <xdr:rowOff>134042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9856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118819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072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3,804
3,593
115.90
6,384,261
5,909,947
378,449
2,674,024
3,050,071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92727</xdr:rowOff>
    </xdr:from>
    <xdr:ext cx="685572"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76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110165</xdr:rowOff>
    </xdr:from>
    <xdr:to>
      <xdr:col>24</xdr:col>
      <xdr:colOff>62865</xdr:colOff>
      <xdr:row>38</xdr:row>
      <xdr:rowOff>76409</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53665"/>
          <a:ext cx="1270" cy="13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80236</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95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76409</xdr:rowOff>
    </xdr:from>
    <xdr:to>
      <xdr:col>24</xdr:col>
      <xdr:colOff>152400</xdr:colOff>
      <xdr:row>38</xdr:row>
      <xdr:rowOff>76409</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91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56842</xdr:rowOff>
    </xdr:from>
    <xdr:ext cx="690189"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288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110165</xdr:rowOff>
    </xdr:from>
    <xdr:to>
      <xdr:col>24</xdr:col>
      <xdr:colOff>152400</xdr:colOff>
      <xdr:row>30</xdr:row>
      <xdr:rowOff>110165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5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83127</xdr:rowOff>
    </xdr:from>
    <xdr:to>
      <xdr:col>24</xdr:col>
      <xdr:colOff>63500</xdr:colOff>
      <xdr:row>37</xdr:row>
      <xdr:rowOff>141917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426777"/>
          <a:ext cx="838200" cy="58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163138</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638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289,558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140261</xdr:rowOff>
    </xdr:from>
    <xdr:to>
      <xdr:col>24</xdr:col>
      <xdr:colOff>114300</xdr:colOff>
      <xdr:row>37</xdr:row>
      <xdr:rowOff>70411</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1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131962</xdr:rowOff>
    </xdr:from>
    <xdr:to>
      <xdr:col>19</xdr:col>
      <xdr:colOff>177800</xdr:colOff>
      <xdr:row>37</xdr:row>
      <xdr:rowOff>141917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2908300" y="6475612"/>
          <a:ext cx="889000" cy="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160359</xdr:rowOff>
    </xdr:from>
    <xdr:to>
      <xdr:col>20</xdr:col>
      <xdr:colOff>38100</xdr:colOff>
      <xdr:row>37</xdr:row>
      <xdr:rowOff>90509</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107036</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107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131962</xdr:rowOff>
    </xdr:from>
    <xdr:to>
      <xdr:col>15</xdr:col>
      <xdr:colOff>50800</xdr:colOff>
      <xdr:row>37</xdr:row>
      <xdr:rowOff>138853</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475612"/>
          <a:ext cx="889000" cy="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12107</xdr:rowOff>
    </xdr:from>
    <xdr:to>
      <xdr:col>15</xdr:col>
      <xdr:colOff>101600</xdr:colOff>
      <xdr:row>37</xdr:row>
      <xdr:rowOff>113707</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5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130234</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13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138853</xdr:rowOff>
    </xdr:from>
    <xdr:to>
      <xdr:col>10</xdr:col>
      <xdr:colOff>114300</xdr:colOff>
      <xdr:row>37</xdr:row>
      <xdr:rowOff>140045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82503"/>
          <a:ext cx="889000" cy="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28331</xdr:rowOff>
    </xdr:from>
    <xdr:to>
      <xdr:col>10</xdr:col>
      <xdr:colOff>165100</xdr:colOff>
      <xdr:row>37</xdr:row>
      <xdr:rowOff>129931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146458</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147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51946</xdr:rowOff>
    </xdr:from>
    <xdr:to>
      <xdr:col>6</xdr:col>
      <xdr:colOff>38100</xdr:colOff>
      <xdr:row>37</xdr:row>
      <xdr:rowOff>153546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95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170073</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170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32327</xdr:rowOff>
    </xdr:from>
    <xdr:to>
      <xdr:col>24</xdr:col>
      <xdr:colOff>114300</xdr:colOff>
      <xdr:row>37</xdr:row>
      <xdr:rowOff>133927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7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10754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54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91117</xdr:rowOff>
    </xdr:from>
    <xdr:to>
      <xdr:col>20</xdr:col>
      <xdr:colOff>38100</xdr:colOff>
      <xdr:row>38</xdr:row>
      <xdr:rowOff>21267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434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12395</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52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81162</xdr:rowOff>
    </xdr:from>
    <xdr:to>
      <xdr:col>15</xdr:col>
      <xdr:colOff>101600</xdr:colOff>
      <xdr:row>38</xdr:row>
      <xdr:rowOff>11312</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42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2439</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517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88053</xdr:rowOff>
    </xdr:from>
    <xdr:to>
      <xdr:col>10</xdr:col>
      <xdr:colOff>165100</xdr:colOff>
      <xdr:row>38</xdr:row>
      <xdr:rowOff>18203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31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38</xdr:row>
      <xdr:rowOff>9330</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524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89245</xdr:rowOff>
    </xdr:from>
    <xdr:to>
      <xdr:col>6</xdr:col>
      <xdr:colOff>38100</xdr:colOff>
      <xdr:row>38</xdr:row>
      <xdr:rowOff>19396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3289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10523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2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13757</xdr:rowOff>
    </xdr:from>
    <xdr:to>
      <xdr:col>24</xdr:col>
      <xdr:colOff>62865</xdr:colOff>
      <xdr:row>58</xdr:row>
      <xdr:rowOff>85980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929157"/>
          <a:ext cx="1270" cy="1100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89807</xdr:rowOff>
    </xdr:from>
    <xdr:ext cx="599010"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3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85980</xdr:rowOff>
    </xdr:from>
    <xdr:to>
      <xdr:col>24</xdr:col>
      <xdr:colOff>152400</xdr:colOff>
      <xdr:row>58</xdr:row>
      <xdr:rowOff>85980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3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131884</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7043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13757</xdr:rowOff>
    </xdr:from>
    <xdr:to>
      <xdr:col>24</xdr:col>
      <xdr:colOff>152400</xdr:colOff>
      <xdr:row>52</xdr:row>
      <xdr:rowOff>13757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92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136257</xdr:rowOff>
    </xdr:from>
    <xdr:to>
      <xdr:col>24</xdr:col>
      <xdr:colOff>63500</xdr:colOff>
      <xdr:row>57</xdr:row>
      <xdr:rowOff>156778</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908907"/>
          <a:ext cx="838200" cy="2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86879</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859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108452</xdr:rowOff>
    </xdr:from>
    <xdr:to>
      <xdr:col>24</xdr:col>
      <xdr:colOff>114300</xdr:colOff>
      <xdr:row>58</xdr:row>
      <xdr:rowOff>38602</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881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156778</xdr:rowOff>
    </xdr:from>
    <xdr:to>
      <xdr:col>19</xdr:col>
      <xdr:colOff>177800</xdr:colOff>
      <xdr:row>58</xdr:row>
      <xdr:rowOff>42553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929428"/>
          <a:ext cx="889000" cy="57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122393</xdr:rowOff>
    </xdr:from>
    <xdr:to>
      <xdr:col>20</xdr:col>
      <xdr:colOff>38100</xdr:colOff>
      <xdr:row>58</xdr:row>
      <xdr:rowOff>52543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8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43670</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987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42553</xdr:rowOff>
    </xdr:from>
    <xdr:to>
      <xdr:col>15</xdr:col>
      <xdr:colOff>50800</xdr:colOff>
      <xdr:row>58</xdr:row>
      <xdr:rowOff>58386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986653"/>
          <a:ext cx="889000" cy="1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130220</xdr:rowOff>
    </xdr:from>
    <xdr:to>
      <xdr:col>15</xdr:col>
      <xdr:colOff>101600</xdr:colOff>
      <xdr:row>58</xdr:row>
      <xdr:rowOff>60370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90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76897</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67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58386</xdr:rowOff>
    </xdr:from>
    <xdr:to>
      <xdr:col>10</xdr:col>
      <xdr:colOff>114300</xdr:colOff>
      <xdr:row>58</xdr:row>
      <xdr:rowOff>62561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10002486"/>
          <a:ext cx="889000" cy="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146336</xdr:rowOff>
    </xdr:from>
    <xdr:to>
      <xdr:col>10</xdr:col>
      <xdr:colOff>165100</xdr:colOff>
      <xdr:row>58</xdr:row>
      <xdr:rowOff>76486</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91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93013</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694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158025</xdr:rowOff>
    </xdr:from>
    <xdr:to>
      <xdr:col>6</xdr:col>
      <xdr:colOff>38100</xdr:colOff>
      <xdr:row>58</xdr:row>
      <xdr:rowOff>88175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93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104702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70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85457</xdr:rowOff>
    </xdr:from>
    <xdr:to>
      <xdr:col>24</xdr:col>
      <xdr:colOff>114300</xdr:colOff>
      <xdr:row>58</xdr:row>
      <xdr:rowOff>15607</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58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44834</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46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105978</xdr:rowOff>
    </xdr:from>
    <xdr:to>
      <xdr:col>20</xdr:col>
      <xdr:colOff>38100</xdr:colOff>
      <xdr:row>58</xdr:row>
      <xdr:rowOff>36128</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7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52655</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65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163203</xdr:rowOff>
    </xdr:from>
    <xdr:to>
      <xdr:col>15</xdr:col>
      <xdr:colOff>101600</xdr:colOff>
      <xdr:row>58</xdr:row>
      <xdr:rowOff>93353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93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84480</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1002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7586</xdr:rowOff>
    </xdr:from>
    <xdr:to>
      <xdr:col>10</xdr:col>
      <xdr:colOff>165100</xdr:colOff>
      <xdr:row>58</xdr:row>
      <xdr:rowOff>109186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95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100313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10044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11761</xdr:rowOff>
    </xdr:from>
    <xdr:to>
      <xdr:col>6</xdr:col>
      <xdr:colOff>38100</xdr:colOff>
      <xdr:row>58</xdr:row>
      <xdr:rowOff>113361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95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104488</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10048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96525</xdr:rowOff>
    </xdr:from>
    <xdr:to>
      <xdr:col>24</xdr:col>
      <xdr:colOff>62865</xdr:colOff>
      <xdr:row>79</xdr:row>
      <xdr:rowOff>38305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69475"/>
          <a:ext cx="1270" cy="1313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42132</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86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38305</xdr:rowOff>
    </xdr:from>
    <xdr:to>
      <xdr:col>24</xdr:col>
      <xdr:colOff>152400</xdr:colOff>
      <xdr:row>79</xdr:row>
      <xdr:rowOff>38305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82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43202</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44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96525</xdr:rowOff>
    </xdr:from>
    <xdr:to>
      <xdr:col>24</xdr:col>
      <xdr:colOff>152400</xdr:colOff>
      <xdr:row>71</xdr:row>
      <xdr:rowOff>96525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6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131406</xdr:rowOff>
    </xdr:from>
    <xdr:to>
      <xdr:col>24</xdr:col>
      <xdr:colOff>63500</xdr:colOff>
      <xdr:row>78</xdr:row>
      <xdr:rowOff>148977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504506"/>
          <a:ext cx="838200" cy="17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49666</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1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26789</xdr:rowOff>
    </xdr:from>
    <xdr:to>
      <xdr:col>24</xdr:col>
      <xdr:colOff>114300</xdr:colOff>
      <xdr:row>78</xdr:row>
      <xdr:rowOff>128389</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9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148977</xdr:rowOff>
    </xdr:from>
    <xdr:to>
      <xdr:col>19</xdr:col>
      <xdr:colOff>177800</xdr:colOff>
      <xdr:row>79</xdr:row>
      <xdr:rowOff>12435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522077"/>
          <a:ext cx="889000" cy="3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56290</xdr:rowOff>
    </xdr:from>
    <xdr:to>
      <xdr:col>20</xdr:col>
      <xdr:colOff>38100</xdr:colOff>
      <xdr:row>78</xdr:row>
      <xdr:rowOff>157890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42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2967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20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12435</xdr:rowOff>
    </xdr:from>
    <xdr:to>
      <xdr:col>15</xdr:col>
      <xdr:colOff>50800</xdr:colOff>
      <xdr:row>79</xdr:row>
      <xdr:rowOff>21022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556985"/>
          <a:ext cx="889000" cy="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57055</xdr:rowOff>
    </xdr:from>
    <xdr:to>
      <xdr:col>15</xdr:col>
      <xdr:colOff>101600</xdr:colOff>
      <xdr:row>78</xdr:row>
      <xdr:rowOff>158655</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43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3732</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205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4327</xdr:rowOff>
    </xdr:from>
    <xdr:to>
      <xdr:col>10</xdr:col>
      <xdr:colOff>114300</xdr:colOff>
      <xdr:row>79</xdr:row>
      <xdr:rowOff>21022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548877"/>
          <a:ext cx="889000" cy="1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62542</xdr:rowOff>
    </xdr:from>
    <xdr:to>
      <xdr:col>10</xdr:col>
      <xdr:colOff>165100</xdr:colOff>
      <xdr:row>78</xdr:row>
      <xdr:rowOff>164142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43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9219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210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40501</xdr:rowOff>
    </xdr:from>
    <xdr:to>
      <xdr:col>6</xdr:col>
      <xdr:colOff>38100</xdr:colOff>
      <xdr:row>78</xdr:row>
      <xdr:rowOff>142101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4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158628</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8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80606</xdr:rowOff>
    </xdr:from>
    <xdr:to>
      <xdr:col>24</xdr:col>
      <xdr:colOff>114300</xdr:colOff>
      <xdr:row>79</xdr:row>
      <xdr:rowOff>10756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5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5217</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78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98177</xdr:rowOff>
    </xdr:from>
    <xdr:to>
      <xdr:col>20</xdr:col>
      <xdr:colOff>38100</xdr:colOff>
      <xdr:row>79</xdr:row>
      <xdr:rowOff>28327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7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19454</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56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133085</xdr:rowOff>
    </xdr:from>
    <xdr:to>
      <xdr:col>15</xdr:col>
      <xdr:colOff>101600</xdr:colOff>
      <xdr:row>79</xdr:row>
      <xdr:rowOff>63235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50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54362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98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141672</xdr:rowOff>
    </xdr:from>
    <xdr:to>
      <xdr:col>10</xdr:col>
      <xdr:colOff>165100</xdr:colOff>
      <xdr:row>79</xdr:row>
      <xdr:rowOff>71822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5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62949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60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124977</xdr:rowOff>
    </xdr:from>
    <xdr:to>
      <xdr:col>6</xdr:col>
      <xdr:colOff>38100</xdr:colOff>
      <xdr:row>79</xdr:row>
      <xdr:rowOff>55127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9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46254</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590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40929</xdr:rowOff>
    </xdr:from>
    <xdr:to>
      <xdr:col>24</xdr:col>
      <xdr:colOff>62865</xdr:colOff>
      <xdr:row>98</xdr:row>
      <xdr:rowOff>71211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71429"/>
          <a:ext cx="1270" cy="140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75038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7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71211</xdr:rowOff>
    </xdr:from>
    <xdr:to>
      <xdr:col>24</xdr:col>
      <xdr:colOff>152400</xdr:colOff>
      <xdr:row>98</xdr:row>
      <xdr:rowOff>71211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73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159056</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4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40929</xdr:rowOff>
    </xdr:from>
    <xdr:to>
      <xdr:col>24</xdr:col>
      <xdr:colOff>152400</xdr:colOff>
      <xdr:row>90</xdr:row>
      <xdr:rowOff>40929</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71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58570</xdr:rowOff>
    </xdr:from>
    <xdr:to>
      <xdr:col>24</xdr:col>
      <xdr:colOff>63500</xdr:colOff>
      <xdr:row>95</xdr:row>
      <xdr:rowOff>67570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346320"/>
          <a:ext cx="838200" cy="9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148575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0934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125698</xdr:rowOff>
    </xdr:from>
    <xdr:to>
      <xdr:col>24</xdr:col>
      <xdr:colOff>114300</xdr:colOff>
      <xdr:row>95</xdr:row>
      <xdr:rowOff>55848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41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58570</xdr:rowOff>
    </xdr:from>
    <xdr:to>
      <xdr:col>19</xdr:col>
      <xdr:colOff>177800</xdr:colOff>
      <xdr:row>96</xdr:row>
      <xdr:rowOff>3394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346320"/>
          <a:ext cx="889000" cy="116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154135</xdr:rowOff>
    </xdr:from>
    <xdr:to>
      <xdr:col>20</xdr:col>
      <xdr:colOff>38100</xdr:colOff>
      <xdr:row>95</xdr:row>
      <xdr:rowOff>84285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100812</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4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152395</xdr:rowOff>
    </xdr:from>
    <xdr:to>
      <xdr:col>15</xdr:col>
      <xdr:colOff>50800</xdr:colOff>
      <xdr:row>96</xdr:row>
      <xdr:rowOff>3394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268695"/>
          <a:ext cx="889000" cy="19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31544</xdr:rowOff>
    </xdr:from>
    <xdr:to>
      <xdr:col>15</xdr:col>
      <xdr:colOff>101600</xdr:colOff>
      <xdr:row>95</xdr:row>
      <xdr:rowOff>133144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149671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9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152395</xdr:rowOff>
    </xdr:from>
    <xdr:to>
      <xdr:col>10</xdr:col>
      <xdr:colOff>114300</xdr:colOff>
      <xdr:row>95</xdr:row>
      <xdr:rowOff>94247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268695"/>
          <a:ext cx="889000" cy="11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143428</xdr:rowOff>
    </xdr:from>
    <xdr:to>
      <xdr:col>10</xdr:col>
      <xdr:colOff>165100</xdr:colOff>
      <xdr:row>95</xdr:row>
      <xdr:rowOff>73578</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64705</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133705</xdr:rowOff>
    </xdr:from>
    <xdr:to>
      <xdr:col>6</xdr:col>
      <xdr:colOff>38100</xdr:colOff>
      <xdr:row>96</xdr:row>
      <xdr:rowOff>63855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54982</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16770</xdr:rowOff>
    </xdr:from>
    <xdr:to>
      <xdr:col>24</xdr:col>
      <xdr:colOff>114300</xdr:colOff>
      <xdr:row>95</xdr:row>
      <xdr:rowOff>118370</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166647</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28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7770</xdr:rowOff>
    </xdr:from>
    <xdr:to>
      <xdr:col>20</xdr:col>
      <xdr:colOff>38100</xdr:colOff>
      <xdr:row>95</xdr:row>
      <xdr:rowOff>109370</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29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100497</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388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124044</xdr:rowOff>
    </xdr:from>
    <xdr:to>
      <xdr:col>15</xdr:col>
      <xdr:colOff>101600</xdr:colOff>
      <xdr:row>96</xdr:row>
      <xdr:rowOff>54194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411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45321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504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101595</xdr:rowOff>
    </xdr:from>
    <xdr:to>
      <xdr:col>10</xdr:col>
      <xdr:colOff>165100</xdr:colOff>
      <xdr:row>95</xdr:row>
      <xdr:rowOff>31745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21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48272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5993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43447</xdr:rowOff>
    </xdr:from>
    <xdr:to>
      <xdr:col>6</xdr:col>
      <xdr:colOff>38100</xdr:colOff>
      <xdr:row>95</xdr:row>
      <xdr:rowOff>145047</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31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161574</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06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31</xdr:row>
      <xdr:rowOff>21970</xdr:rowOff>
    </xdr:from>
    <xdr:ext cx="685572"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5918428" y="5336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78077</xdr:rowOff>
    </xdr:from>
    <xdr:to>
      <xdr:col>54</xdr:col>
      <xdr:colOff>189865</xdr:colOff>
      <xdr:row>39</xdr:row>
      <xdr:rowOff>10112</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221577"/>
          <a:ext cx="1270" cy="1475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13939</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70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10112</xdr:rowOff>
    </xdr:from>
    <xdr:to>
      <xdr:col>55</xdr:col>
      <xdr:colOff>88900</xdr:colOff>
      <xdr:row>39</xdr:row>
      <xdr:rowOff>10112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696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24754</xdr:rowOff>
    </xdr:from>
    <xdr:ext cx="690189"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49968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78077</xdr:rowOff>
    </xdr:from>
    <xdr:to>
      <xdr:col>55</xdr:col>
      <xdr:colOff>88900</xdr:colOff>
      <xdr:row>30</xdr:row>
      <xdr:rowOff>78077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221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146419</xdr:rowOff>
    </xdr:from>
    <xdr:to>
      <xdr:col>55</xdr:col>
      <xdr:colOff>0</xdr:colOff>
      <xdr:row>38</xdr:row>
      <xdr:rowOff>24376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9639300" y="6490069"/>
          <a:ext cx="838200" cy="49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97567</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62697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74690</xdr:rowOff>
    </xdr:from>
    <xdr:to>
      <xdr:col>55</xdr:col>
      <xdr:colOff>50800</xdr:colOff>
      <xdr:row>38</xdr:row>
      <xdr:rowOff>4840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41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20790</xdr:rowOff>
    </xdr:from>
    <xdr:to>
      <xdr:col>50</xdr:col>
      <xdr:colOff>114300</xdr:colOff>
      <xdr:row>38</xdr:row>
      <xdr:rowOff>24376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8750300" y="6364440"/>
          <a:ext cx="889000" cy="17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127403</xdr:rowOff>
    </xdr:from>
    <xdr:to>
      <xdr:col>50</xdr:col>
      <xdr:colOff>165100</xdr:colOff>
      <xdr:row>38</xdr:row>
      <xdr:rowOff>57553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47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74080</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4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20790</xdr:rowOff>
    </xdr:from>
    <xdr:to>
      <xdr:col>45</xdr:col>
      <xdr:colOff>177800</xdr:colOff>
      <xdr:row>37</xdr:row>
      <xdr:rowOff>81637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7861300" y="6364440"/>
          <a:ext cx="889000" cy="6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138852</xdr:rowOff>
    </xdr:from>
    <xdr:to>
      <xdr:col>46</xdr:col>
      <xdr:colOff>38100</xdr:colOff>
      <xdr:row>38</xdr:row>
      <xdr:rowOff>69002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48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60129</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57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136930</xdr:rowOff>
    </xdr:from>
    <xdr:to>
      <xdr:col>41</xdr:col>
      <xdr:colOff>50800</xdr:colOff>
      <xdr:row>37</xdr:row>
      <xdr:rowOff>81637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6972300" y="6309130"/>
          <a:ext cx="889000" cy="11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156116</xdr:rowOff>
    </xdr:from>
    <xdr:to>
      <xdr:col>41</xdr:col>
      <xdr:colOff>101600</xdr:colOff>
      <xdr:row>38</xdr:row>
      <xdr:rowOff>86266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6499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77393</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659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23981</xdr:rowOff>
    </xdr:from>
    <xdr:to>
      <xdr:col>36</xdr:col>
      <xdr:colOff>165100</xdr:colOff>
      <xdr:row>37</xdr:row>
      <xdr:rowOff>125581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367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116708</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46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95619</xdr:rowOff>
    </xdr:from>
    <xdr:to>
      <xdr:col>55</xdr:col>
      <xdr:colOff>50800</xdr:colOff>
      <xdr:row>38</xdr:row>
      <xdr:rowOff>25769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43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74046</xdr:rowOff>
    </xdr:from>
    <xdr:ext cx="599010"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41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145026</xdr:rowOff>
    </xdr:from>
    <xdr:to>
      <xdr:col>50</xdr:col>
      <xdr:colOff>165100</xdr:colOff>
      <xdr:row>38</xdr:row>
      <xdr:rowOff>75175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64886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66303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658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141440</xdr:rowOff>
    </xdr:from>
    <xdr:to>
      <xdr:col>46</xdr:col>
      <xdr:colOff>38100</xdr:colOff>
      <xdr:row>37</xdr:row>
      <xdr:rowOff>71590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31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88117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6088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30837</xdr:rowOff>
    </xdr:from>
    <xdr:to>
      <xdr:col>41</xdr:col>
      <xdr:colOff>101600</xdr:colOff>
      <xdr:row>37</xdr:row>
      <xdr:rowOff>132437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637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148964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614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86130</xdr:rowOff>
    </xdr:from>
    <xdr:to>
      <xdr:col>36</xdr:col>
      <xdr:colOff>165100</xdr:colOff>
      <xdr:row>37</xdr:row>
      <xdr:rowOff>16280</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32807</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3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25838</xdr:rowOff>
    </xdr:from>
    <xdr:to>
      <xdr:col>54</xdr:col>
      <xdr:colOff>189865</xdr:colOff>
      <xdr:row>59</xdr:row>
      <xdr:rowOff>92938</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69788"/>
          <a:ext cx="1270" cy="143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96765</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21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92938</xdr:rowOff>
    </xdr:from>
    <xdr:to>
      <xdr:col>55</xdr:col>
      <xdr:colOff>88900</xdr:colOff>
      <xdr:row>59</xdr:row>
      <xdr:rowOff>92938</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208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143965</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450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25838</xdr:rowOff>
    </xdr:from>
    <xdr:to>
      <xdr:col>55</xdr:col>
      <xdr:colOff>88900</xdr:colOff>
      <xdr:row>51</xdr:row>
      <xdr:rowOff>25838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69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49340</xdr:rowOff>
    </xdr:from>
    <xdr:to>
      <xdr:col>55</xdr:col>
      <xdr:colOff>0</xdr:colOff>
      <xdr:row>59</xdr:row>
      <xdr:rowOff>54666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10164890"/>
          <a:ext cx="838200" cy="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136114</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08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113237</xdr:rowOff>
    </xdr:from>
    <xdr:to>
      <xdr:col>55</xdr:col>
      <xdr:colOff>50800</xdr:colOff>
      <xdr:row>59</xdr:row>
      <xdr:rowOff>43387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1005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49340</xdr:rowOff>
    </xdr:from>
    <xdr:to>
      <xdr:col>50</xdr:col>
      <xdr:colOff>114300</xdr:colOff>
      <xdr:row>59</xdr:row>
      <xdr:rowOff>73100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10164890"/>
          <a:ext cx="889000" cy="23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118731</xdr:rowOff>
    </xdr:from>
    <xdr:to>
      <xdr:col>50</xdr:col>
      <xdr:colOff>165100</xdr:colOff>
      <xdr:row>59</xdr:row>
      <xdr:rowOff>48881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1006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65408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838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57685</xdr:rowOff>
    </xdr:from>
    <xdr:to>
      <xdr:col>45</xdr:col>
      <xdr:colOff>177800</xdr:colOff>
      <xdr:row>59</xdr:row>
      <xdr:rowOff>73100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10173235"/>
          <a:ext cx="889000" cy="1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122833</xdr:rowOff>
    </xdr:from>
    <xdr:to>
      <xdr:col>46</xdr:col>
      <xdr:colOff>38100</xdr:colOff>
      <xdr:row>59</xdr:row>
      <xdr:rowOff>52983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1006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69510</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9842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57685</xdr:rowOff>
    </xdr:from>
    <xdr:to>
      <xdr:col>41</xdr:col>
      <xdr:colOff>50800</xdr:colOff>
      <xdr:row>59</xdr:row>
      <xdr:rowOff>74822</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173235"/>
          <a:ext cx="889000" cy="1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101085</xdr:rowOff>
    </xdr:from>
    <xdr:to>
      <xdr:col>41</xdr:col>
      <xdr:colOff>101600</xdr:colOff>
      <xdr:row>59</xdr:row>
      <xdr:rowOff>31235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47762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820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121219</xdr:rowOff>
    </xdr:from>
    <xdr:to>
      <xdr:col>36</xdr:col>
      <xdr:colOff>165100</xdr:colOff>
      <xdr:row>59</xdr:row>
      <xdr:rowOff>51369</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10065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67896</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840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3866</xdr:rowOff>
    </xdr:from>
    <xdr:to>
      <xdr:col>55</xdr:col>
      <xdr:colOff>50800</xdr:colOff>
      <xdr:row>59</xdr:row>
      <xdr:rowOff>105466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11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91665</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10035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169990</xdr:rowOff>
    </xdr:from>
    <xdr:to>
      <xdr:col>50</xdr:col>
      <xdr:colOff>165100</xdr:colOff>
      <xdr:row>59</xdr:row>
      <xdr:rowOff>100140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11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91267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10206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22300</xdr:rowOff>
    </xdr:from>
    <xdr:to>
      <xdr:col>46</xdr:col>
      <xdr:colOff>38100</xdr:colOff>
      <xdr:row>59</xdr:row>
      <xdr:rowOff>123900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1013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115027</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23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6885</xdr:rowOff>
    </xdr:from>
    <xdr:to>
      <xdr:col>41</xdr:col>
      <xdr:colOff>101600</xdr:colOff>
      <xdr:row>59</xdr:row>
      <xdr:rowOff>108485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1012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99612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21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24022</xdr:rowOff>
    </xdr:from>
    <xdr:to>
      <xdr:col>36</xdr:col>
      <xdr:colOff>165100</xdr:colOff>
      <xdr:row>59</xdr:row>
      <xdr:rowOff>125622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101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116749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10232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129435</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1959485"/>
          <a:ext cx="1270" cy="1629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76112</xdr:rowOff>
    </xdr:from>
    <xdr:ext cx="690189"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7347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129435</xdr:rowOff>
    </xdr:from>
    <xdr:to>
      <xdr:col>55</xdr:col>
      <xdr:colOff>88900</xdr:colOff>
      <xdr:row>69</xdr:row>
      <xdr:rowOff>129435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195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41932</xdr:rowOff>
    </xdr:from>
    <xdr:to>
      <xdr:col>55</xdr:col>
      <xdr:colOff>0</xdr:colOff>
      <xdr:row>79</xdr:row>
      <xdr:rowOff>42283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586482"/>
          <a:ext cx="838200" cy="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31335</xdr:rowOff>
    </xdr:from>
    <xdr:ext cx="599010"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329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8458</xdr:rowOff>
    </xdr:from>
    <xdr:to>
      <xdr:col>55</xdr:col>
      <xdr:colOff>50800</xdr:colOff>
      <xdr:row>78</xdr:row>
      <xdr:rowOff>110058</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381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38319</xdr:rowOff>
    </xdr:from>
    <xdr:to>
      <xdr:col>50</xdr:col>
      <xdr:colOff>114300</xdr:colOff>
      <xdr:row>79</xdr:row>
      <xdr:rowOff>41932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82869"/>
          <a:ext cx="889000" cy="3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16126</xdr:rowOff>
    </xdr:from>
    <xdr:to>
      <xdr:col>50</xdr:col>
      <xdr:colOff>165100</xdr:colOff>
      <xdr:row>78</xdr:row>
      <xdr:rowOff>117726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8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134253</xdr:rowOff>
    </xdr:from>
    <xdr:ext cx="59901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39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166058</xdr:rowOff>
    </xdr:from>
    <xdr:to>
      <xdr:col>45</xdr:col>
      <xdr:colOff>177800</xdr:colOff>
      <xdr:row>79</xdr:row>
      <xdr:rowOff>38319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539158"/>
          <a:ext cx="889000" cy="4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40542</xdr:rowOff>
    </xdr:from>
    <xdr:to>
      <xdr:col>46</xdr:col>
      <xdr:colOff>38100</xdr:colOff>
      <xdr:row>78</xdr:row>
      <xdr:rowOff>142142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1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158669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18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166058</xdr:rowOff>
    </xdr:from>
    <xdr:to>
      <xdr:col>41</xdr:col>
      <xdr:colOff>50800</xdr:colOff>
      <xdr:row>79</xdr:row>
      <xdr:rowOff>4409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539158"/>
          <a:ext cx="889000" cy="9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160350</xdr:rowOff>
    </xdr:from>
    <xdr:to>
      <xdr:col>41</xdr:col>
      <xdr:colOff>101600</xdr:colOff>
      <xdr:row>78</xdr:row>
      <xdr:rowOff>90500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3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107027</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61795" y="131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64021</xdr:rowOff>
    </xdr:from>
    <xdr:to>
      <xdr:col>36</xdr:col>
      <xdr:colOff>165100</xdr:colOff>
      <xdr:row>78</xdr:row>
      <xdr:rowOff>165621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3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10698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21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162933</xdr:rowOff>
    </xdr:from>
    <xdr:to>
      <xdr:col>55</xdr:col>
      <xdr:colOff>50800</xdr:colOff>
      <xdr:row>79</xdr:row>
      <xdr:rowOff>93083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53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77860</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45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162582</xdr:rowOff>
    </xdr:from>
    <xdr:to>
      <xdr:col>50</xdr:col>
      <xdr:colOff>165100</xdr:colOff>
      <xdr:row>79</xdr:row>
      <xdr:rowOff>92732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53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83859</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628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158969</xdr:rowOff>
    </xdr:from>
    <xdr:to>
      <xdr:col>46</xdr:col>
      <xdr:colOff>38100</xdr:colOff>
      <xdr:row>79</xdr:row>
      <xdr:rowOff>89119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532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80246</xdr:rowOff>
    </xdr:from>
    <xdr:ext cx="469744"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15428" y="13624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115258</xdr:rowOff>
    </xdr:from>
    <xdr:to>
      <xdr:col>41</xdr:col>
      <xdr:colOff>101600</xdr:colOff>
      <xdr:row>79</xdr:row>
      <xdr:rowOff>45408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88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36535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581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125059</xdr:rowOff>
    </xdr:from>
    <xdr:to>
      <xdr:col>36</xdr:col>
      <xdr:colOff>165100</xdr:colOff>
      <xdr:row>79</xdr:row>
      <xdr:rowOff>55209</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49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46336</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3590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80240</xdr:rowOff>
    </xdr:from>
    <xdr:to>
      <xdr:col>54</xdr:col>
      <xdr:colOff>189865</xdr:colOff>
      <xdr:row>98</xdr:row>
      <xdr:rowOff>136860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10740"/>
          <a:ext cx="1270" cy="1428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140687</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4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136860</xdr:rowOff>
    </xdr:from>
    <xdr:to>
      <xdr:col>55</xdr:col>
      <xdr:colOff>88900</xdr:colOff>
      <xdr:row>98</xdr:row>
      <xdr:rowOff>136860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3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26917</xdr:rowOff>
    </xdr:from>
    <xdr:ext cx="690189"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28596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3,130,052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80240</xdr:rowOff>
    </xdr:from>
    <xdr:to>
      <xdr:col>55</xdr:col>
      <xdr:colOff>88900</xdr:colOff>
      <xdr:row>90</xdr:row>
      <xdr:rowOff>80240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1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75377</xdr:rowOff>
    </xdr:from>
    <xdr:to>
      <xdr:col>55</xdr:col>
      <xdr:colOff>0</xdr:colOff>
      <xdr:row>98</xdr:row>
      <xdr:rowOff>88888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877477"/>
          <a:ext cx="838200" cy="1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32946</xdr:rowOff>
    </xdr:from>
    <xdr:ext cx="599010"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635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10069</xdr:rowOff>
    </xdr:from>
    <xdr:to>
      <xdr:col>55</xdr:col>
      <xdr:colOff>50800</xdr:colOff>
      <xdr:row>98</xdr:row>
      <xdr:rowOff>111669</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8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75377</xdr:rowOff>
    </xdr:from>
    <xdr:to>
      <xdr:col>50</xdr:col>
      <xdr:colOff>114300</xdr:colOff>
      <xdr:row>98</xdr:row>
      <xdr:rowOff>110934</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77477"/>
          <a:ext cx="889000" cy="35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10840</xdr:rowOff>
    </xdr:from>
    <xdr:to>
      <xdr:col>50</xdr:col>
      <xdr:colOff>165100</xdr:colOff>
      <xdr:row>98</xdr:row>
      <xdr:rowOff>112440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81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128967</xdr:rowOff>
    </xdr:from>
    <xdr:ext cx="59901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39795" y="16588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110934</xdr:rowOff>
    </xdr:from>
    <xdr:to>
      <xdr:col>45</xdr:col>
      <xdr:colOff>177800</xdr:colOff>
      <xdr:row>98</xdr:row>
      <xdr:rowOff>114773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13034"/>
          <a:ext cx="889000" cy="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5463</xdr:rowOff>
    </xdr:from>
    <xdr:to>
      <xdr:col>46</xdr:col>
      <xdr:colOff>38100</xdr:colOff>
      <xdr:row>98</xdr:row>
      <xdr:rowOff>107063</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807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123590</xdr:rowOff>
    </xdr:from>
    <xdr:ext cx="59901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50795" y="16582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114773</xdr:rowOff>
    </xdr:from>
    <xdr:to>
      <xdr:col>41</xdr:col>
      <xdr:colOff>50800</xdr:colOff>
      <xdr:row>98</xdr:row>
      <xdr:rowOff>123896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916873"/>
          <a:ext cx="889000" cy="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3113</xdr:rowOff>
    </xdr:from>
    <xdr:to>
      <xdr:col>41</xdr:col>
      <xdr:colOff>101600</xdr:colOff>
      <xdr:row>98</xdr:row>
      <xdr:rowOff>104713</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121240</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61795" y="16580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6646</xdr:rowOff>
    </xdr:from>
    <xdr:to>
      <xdr:col>36</xdr:col>
      <xdr:colOff>165100</xdr:colOff>
      <xdr:row>98</xdr:row>
      <xdr:rowOff>108246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808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124773</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672795" y="16583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38088</xdr:rowOff>
    </xdr:from>
    <xdr:to>
      <xdr:col>55</xdr:col>
      <xdr:colOff>50800</xdr:colOff>
      <xdr:row>98</xdr:row>
      <xdr:rowOff>139688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4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159947</xdr:rowOff>
    </xdr:from>
    <xdr:ext cx="599010"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90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24577</xdr:rowOff>
    </xdr:from>
    <xdr:to>
      <xdr:col>50</xdr:col>
      <xdr:colOff>165100</xdr:colOff>
      <xdr:row>98</xdr:row>
      <xdr:rowOff>126177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2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117304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39795" y="1691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60134</xdr:rowOff>
    </xdr:from>
    <xdr:to>
      <xdr:col>46</xdr:col>
      <xdr:colOff>38100</xdr:colOff>
      <xdr:row>98</xdr:row>
      <xdr:rowOff>161734</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62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152861</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5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63973</xdr:rowOff>
    </xdr:from>
    <xdr:to>
      <xdr:col>41</xdr:col>
      <xdr:colOff>101600</xdr:colOff>
      <xdr:row>98</xdr:row>
      <xdr:rowOff>165573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6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156700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5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73096</xdr:rowOff>
    </xdr:from>
    <xdr:to>
      <xdr:col>36</xdr:col>
      <xdr:colOff>165100</xdr:colOff>
      <xdr:row>99</xdr:row>
      <xdr:rowOff>3246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875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165823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967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151115</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97792</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151115</xdr:rowOff>
    </xdr:from>
    <xdr:to>
      <xdr:col>86</xdr:col>
      <xdr:colOff>25400</xdr:colOff>
      <xdr:row>30</xdr:row>
      <xdr:rowOff>151115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40583</xdr:rowOff>
    </xdr:from>
    <xdr:to>
      <xdr:col>85</xdr:col>
      <xdr:colOff>127000</xdr:colOff>
      <xdr:row>38</xdr:row>
      <xdr:rowOff>73433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384233"/>
          <a:ext cx="838200" cy="20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80216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95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101789</xdr:rowOff>
    </xdr:from>
    <xdr:to>
      <xdr:col>85</xdr:col>
      <xdr:colOff>177800</xdr:colOff>
      <xdr:row>39</xdr:row>
      <xdr:rowOff>31939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61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27221</xdr:rowOff>
    </xdr:from>
    <xdr:to>
      <xdr:col>81</xdr:col>
      <xdr:colOff>50800</xdr:colOff>
      <xdr:row>37</xdr:row>
      <xdr:rowOff>40583</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199421"/>
          <a:ext cx="889000" cy="18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90100</xdr:rowOff>
    </xdr:from>
    <xdr:to>
      <xdr:col>81</xdr:col>
      <xdr:colOff>101600</xdr:colOff>
      <xdr:row>39</xdr:row>
      <xdr:rowOff>20250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11377</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27221</xdr:rowOff>
    </xdr:from>
    <xdr:to>
      <xdr:col>76</xdr:col>
      <xdr:colOff>114300</xdr:colOff>
      <xdr:row>36</xdr:row>
      <xdr:rowOff>70746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199421"/>
          <a:ext cx="889000" cy="4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88222</xdr:rowOff>
    </xdr:from>
    <xdr:to>
      <xdr:col>76</xdr:col>
      <xdr:colOff>165100</xdr:colOff>
      <xdr:row>39</xdr:row>
      <xdr:rowOff>18372</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9499</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70746</xdr:rowOff>
    </xdr:from>
    <xdr:to>
      <xdr:col>71</xdr:col>
      <xdr:colOff>177800</xdr:colOff>
      <xdr:row>38</xdr:row>
      <xdr:rowOff>24833</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242946"/>
          <a:ext cx="889000" cy="29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84175</xdr:rowOff>
    </xdr:from>
    <xdr:to>
      <xdr:col>72</xdr:col>
      <xdr:colOff>38100</xdr:colOff>
      <xdr:row>39</xdr:row>
      <xdr:rowOff>14325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5452</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69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75241</xdr:rowOff>
    </xdr:from>
    <xdr:to>
      <xdr:col>67</xdr:col>
      <xdr:colOff>101600</xdr:colOff>
      <xdr:row>39</xdr:row>
      <xdr:rowOff>5391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9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167968</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68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22633</xdr:rowOff>
    </xdr:from>
    <xdr:to>
      <xdr:col>85</xdr:col>
      <xdr:colOff>177800</xdr:colOff>
      <xdr:row>38</xdr:row>
      <xdr:rowOff>124233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537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45510</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89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161233</xdr:rowOff>
    </xdr:from>
    <xdr:to>
      <xdr:col>81</xdr:col>
      <xdr:colOff>101600</xdr:colOff>
      <xdr:row>37</xdr:row>
      <xdr:rowOff>91383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333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107910</xdr:rowOff>
    </xdr:from>
    <xdr:ext cx="534377"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14111" y="610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147871</xdr:rowOff>
    </xdr:from>
    <xdr:to>
      <xdr:col>76</xdr:col>
      <xdr:colOff>165100</xdr:colOff>
      <xdr:row>36</xdr:row>
      <xdr:rowOff>78021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14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34</xdr:row>
      <xdr:rowOff>94548</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292795" y="5923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19946</xdr:rowOff>
    </xdr:from>
    <xdr:to>
      <xdr:col>72</xdr:col>
      <xdr:colOff>38100</xdr:colOff>
      <xdr:row>36</xdr:row>
      <xdr:rowOff>121546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192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138073</xdr:rowOff>
    </xdr:from>
    <xdr:ext cx="59901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03795" y="5967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145482</xdr:rowOff>
    </xdr:from>
    <xdr:to>
      <xdr:col>67</xdr:col>
      <xdr:colOff>101600</xdr:colOff>
      <xdr:row>38</xdr:row>
      <xdr:rowOff>75633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48913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92159</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47111" y="62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8649</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010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126776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785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8649</xdr:rowOff>
    </xdr:from>
    <xdr:to>
      <xdr:col>86</xdr:col>
      <xdr:colOff>25400</xdr:colOff>
      <xdr:row>70</xdr:row>
      <xdr:rowOff>8649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010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37725</xdr:rowOff>
    </xdr:from>
    <xdr:to>
      <xdr:col>85</xdr:col>
      <xdr:colOff>127000</xdr:colOff>
      <xdr:row>78</xdr:row>
      <xdr:rowOff>38720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5481300" y="13410825"/>
          <a:ext cx="8382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25584</xdr:rowOff>
    </xdr:from>
    <xdr:ext cx="599010"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055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2707</xdr:rowOff>
    </xdr:from>
    <xdr:to>
      <xdr:col>85</xdr:col>
      <xdr:colOff>177800</xdr:colOff>
      <xdr:row>77</xdr:row>
      <xdr:rowOff>104307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0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28034</xdr:rowOff>
    </xdr:from>
    <xdr:to>
      <xdr:col>81</xdr:col>
      <xdr:colOff>50800</xdr:colOff>
      <xdr:row>78</xdr:row>
      <xdr:rowOff>37725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401134"/>
          <a:ext cx="889000" cy="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162942</xdr:rowOff>
    </xdr:from>
    <xdr:to>
      <xdr:col>81</xdr:col>
      <xdr:colOff>101600</xdr:colOff>
      <xdr:row>77</xdr:row>
      <xdr:rowOff>93092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109619</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181795" y="1296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28034</xdr:rowOff>
    </xdr:from>
    <xdr:to>
      <xdr:col>76</xdr:col>
      <xdr:colOff>114300</xdr:colOff>
      <xdr:row>78</xdr:row>
      <xdr:rowOff>59497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401134"/>
          <a:ext cx="889000" cy="3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24205</xdr:rowOff>
    </xdr:from>
    <xdr:to>
      <xdr:col>76</xdr:col>
      <xdr:colOff>165100</xdr:colOff>
      <xdr:row>77</xdr:row>
      <xdr:rowOff>125805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142332</xdr:rowOff>
    </xdr:from>
    <xdr:ext cx="59901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292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59497</xdr:rowOff>
    </xdr:from>
    <xdr:to>
      <xdr:col>71</xdr:col>
      <xdr:colOff>177800</xdr:colOff>
      <xdr:row>78</xdr:row>
      <xdr:rowOff>77522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32597"/>
          <a:ext cx="889000" cy="1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51206</xdr:rowOff>
    </xdr:from>
    <xdr:to>
      <xdr:col>72</xdr:col>
      <xdr:colOff>38100</xdr:colOff>
      <xdr:row>77</xdr:row>
      <xdr:rowOff>152806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169333</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03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50507</xdr:rowOff>
    </xdr:from>
    <xdr:to>
      <xdr:col>67</xdr:col>
      <xdr:colOff>101600</xdr:colOff>
      <xdr:row>77</xdr:row>
      <xdr:rowOff>152107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168634</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14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159370</xdr:rowOff>
    </xdr:from>
    <xdr:to>
      <xdr:col>85</xdr:col>
      <xdr:colOff>177800</xdr:colOff>
      <xdr:row>78</xdr:row>
      <xdr:rowOff>89520</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6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137797</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33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158375</xdr:rowOff>
    </xdr:from>
    <xdr:to>
      <xdr:col>81</xdr:col>
      <xdr:colOff>101600</xdr:colOff>
      <xdr:row>78</xdr:row>
      <xdr:rowOff>88525</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6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79652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52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148684</xdr:rowOff>
    </xdr:from>
    <xdr:to>
      <xdr:col>76</xdr:col>
      <xdr:colOff>165100</xdr:colOff>
      <xdr:row>78</xdr:row>
      <xdr:rowOff>78834</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5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69961</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4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8697</xdr:rowOff>
    </xdr:from>
    <xdr:to>
      <xdr:col>72</xdr:col>
      <xdr:colOff>38100</xdr:colOff>
      <xdr:row>78</xdr:row>
      <xdr:rowOff>110297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8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101424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7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26722</xdr:rowOff>
    </xdr:from>
    <xdr:to>
      <xdr:col>67</xdr:col>
      <xdr:colOff>101600</xdr:colOff>
      <xdr:row>78</xdr:row>
      <xdr:rowOff>128322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9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119449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92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78225</xdr:rowOff>
    </xdr:from>
    <xdr:to>
      <xdr:col>85</xdr:col>
      <xdr:colOff>126364</xdr:colOff>
      <xdr:row>98</xdr:row>
      <xdr:rowOff>139616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508725"/>
          <a:ext cx="1269" cy="1432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143443</xdr:rowOff>
    </xdr:from>
    <xdr:ext cx="313932"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69455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139616</xdr:rowOff>
    </xdr:from>
    <xdr:to>
      <xdr:col>86</xdr:col>
      <xdr:colOff>25400</xdr:colOff>
      <xdr:row>98</xdr:row>
      <xdr:rowOff>139616</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6941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24902</xdr:rowOff>
    </xdr:from>
    <xdr:ext cx="690189"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2839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78225</xdr:rowOff>
    </xdr:from>
    <xdr:to>
      <xdr:col>86</xdr:col>
      <xdr:colOff>25400</xdr:colOff>
      <xdr:row>90</xdr:row>
      <xdr:rowOff>78225</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50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102710</xdr:rowOff>
    </xdr:from>
    <xdr:to>
      <xdr:col>85</xdr:col>
      <xdr:colOff>127000</xdr:colOff>
      <xdr:row>97</xdr:row>
      <xdr:rowOff>109894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733360"/>
          <a:ext cx="8382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133951</xdr:rowOff>
    </xdr:from>
    <xdr:ext cx="599010"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76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155524</xdr:rowOff>
    </xdr:from>
    <xdr:to>
      <xdr:col>85</xdr:col>
      <xdr:colOff>177800</xdr:colOff>
      <xdr:row>98</xdr:row>
      <xdr:rowOff>85674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8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102710</xdr:rowOff>
    </xdr:from>
    <xdr:to>
      <xdr:col>81</xdr:col>
      <xdr:colOff>50800</xdr:colOff>
      <xdr:row>97</xdr:row>
      <xdr:rowOff>130938</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733360"/>
          <a:ext cx="889000" cy="2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160666</xdr:rowOff>
    </xdr:from>
    <xdr:to>
      <xdr:col>81</xdr:col>
      <xdr:colOff>101600</xdr:colOff>
      <xdr:row>98</xdr:row>
      <xdr:rowOff>90816</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1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81943</xdr:rowOff>
    </xdr:from>
    <xdr:ext cx="59901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181795" y="168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68455</xdr:rowOff>
    </xdr:from>
    <xdr:to>
      <xdr:col>76</xdr:col>
      <xdr:colOff>114300</xdr:colOff>
      <xdr:row>97</xdr:row>
      <xdr:rowOff>130938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699105"/>
          <a:ext cx="889000" cy="62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117900</xdr:rowOff>
    </xdr:from>
    <xdr:to>
      <xdr:col>76</xdr:col>
      <xdr:colOff>165100</xdr:colOff>
      <xdr:row>98</xdr:row>
      <xdr:rowOff>48050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4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39177</xdr:rowOff>
    </xdr:from>
    <xdr:ext cx="59901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292795" y="16841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68455</xdr:rowOff>
    </xdr:from>
    <xdr:to>
      <xdr:col>71</xdr:col>
      <xdr:colOff>177800</xdr:colOff>
      <xdr:row>97</xdr:row>
      <xdr:rowOff>124490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2814300" y="16699105"/>
          <a:ext cx="889000" cy="5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54332</xdr:rowOff>
    </xdr:from>
    <xdr:to>
      <xdr:col>72</xdr:col>
      <xdr:colOff>38100</xdr:colOff>
      <xdr:row>97</xdr:row>
      <xdr:rowOff>155932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68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147059</xdr:rowOff>
    </xdr:from>
    <xdr:ext cx="59901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03795" y="1677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15325</xdr:rowOff>
    </xdr:from>
    <xdr:to>
      <xdr:col>67</xdr:col>
      <xdr:colOff>101600</xdr:colOff>
      <xdr:row>98</xdr:row>
      <xdr:rowOff>116925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108052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59094</xdr:rowOff>
    </xdr:from>
    <xdr:to>
      <xdr:col>85</xdr:col>
      <xdr:colOff>177800</xdr:colOff>
      <xdr:row>97</xdr:row>
      <xdr:rowOff>160694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68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81971</xdr:rowOff>
    </xdr:from>
    <xdr:ext cx="599010"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541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51910</xdr:rowOff>
    </xdr:from>
    <xdr:to>
      <xdr:col>81</xdr:col>
      <xdr:colOff>101600</xdr:colOff>
      <xdr:row>97</xdr:row>
      <xdr:rowOff>153510</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68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170037</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181795" y="1645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80138</xdr:rowOff>
    </xdr:from>
    <xdr:to>
      <xdr:col>76</xdr:col>
      <xdr:colOff>165100</xdr:colOff>
      <xdr:row>98</xdr:row>
      <xdr:rowOff>10288</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71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26815</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292795" y="16486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17655</xdr:rowOff>
    </xdr:from>
    <xdr:to>
      <xdr:col>72</xdr:col>
      <xdr:colOff>38100</xdr:colOff>
      <xdr:row>97</xdr:row>
      <xdr:rowOff>119255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64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135782</xdr:rowOff>
    </xdr:from>
    <xdr:ext cx="59901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03795" y="1642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73690</xdr:rowOff>
    </xdr:from>
    <xdr:to>
      <xdr:col>67</xdr:col>
      <xdr:colOff>101600</xdr:colOff>
      <xdr:row>98</xdr:row>
      <xdr:rowOff>3840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70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20367</xdr:rowOff>
    </xdr:from>
    <xdr:ext cx="59901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14795" y="16479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5100</xdr:rowOff>
    </xdr:from>
    <xdr:to>
      <xdr:col>116</xdr:col>
      <xdr:colOff>62864</xdr:colOff>
      <xdr:row>38</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48600"/>
          <a:ext cx="1269" cy="150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147153</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662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123227</xdr:rowOff>
    </xdr:from>
    <xdr:ext cx="599010"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3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5100</xdr:rowOff>
    </xdr:from>
    <xdr:to>
      <xdr:col>116</xdr:col>
      <xdr:colOff>152400</xdr:colOff>
      <xdr:row>30</xdr:row>
      <xdr:rowOff>5100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64603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082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41726</xdr:rowOff>
    </xdr:from>
    <xdr:to>
      <xdr:col>116</xdr:col>
      <xdr:colOff>114300</xdr:colOff>
      <xdr:row>38</xdr:row>
      <xdr:rowOff>143326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56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53156</xdr:rowOff>
    </xdr:from>
    <xdr:to>
      <xdr:col>112</xdr:col>
      <xdr:colOff>38100</xdr:colOff>
      <xdr:row>38</xdr:row>
      <xdr:rowOff>154756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171283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43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80222</xdr:rowOff>
    </xdr:from>
    <xdr:to>
      <xdr:col>107</xdr:col>
      <xdr:colOff>101600</xdr:colOff>
      <xdr:row>39</xdr:row>
      <xdr:rowOff>10372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95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26899</xdr:rowOff>
    </xdr:from>
    <xdr:ext cx="378565"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245017" y="6370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76245</xdr:rowOff>
    </xdr:from>
    <xdr:to>
      <xdr:col>102</xdr:col>
      <xdr:colOff>165100</xdr:colOff>
      <xdr:row>39</xdr:row>
      <xdr:rowOff>6395</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9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22922</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6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66141</xdr:rowOff>
    </xdr:from>
    <xdr:to>
      <xdr:col>98</xdr:col>
      <xdr:colOff>38100</xdr:colOff>
      <xdr:row>38</xdr:row>
      <xdr:rowOff>167741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8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12818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5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20153</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352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120628</xdr:rowOff>
    </xdr:from>
    <xdr:to>
      <xdr:col>116</xdr:col>
      <xdr:colOff>62864</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693128"/>
          <a:ext cx="1269" cy="152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102968</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21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67305</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68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120628</xdr:rowOff>
    </xdr:from>
    <xdr:to>
      <xdr:col>116</xdr:col>
      <xdr:colOff>152400</xdr:colOff>
      <xdr:row>50</xdr:row>
      <xdr:rowOff>120628</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693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94242</xdr:rowOff>
    </xdr:from>
    <xdr:to>
      <xdr:col>116</xdr:col>
      <xdr:colOff>63500</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209792"/>
          <a:ext cx="838200" cy="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20419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964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168992</xdr:rowOff>
    </xdr:from>
    <xdr:to>
      <xdr:col>116</xdr:col>
      <xdr:colOff>114300</xdr:colOff>
      <xdr:row>59</xdr:row>
      <xdr:rowOff>99142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11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126782</xdr:rowOff>
    </xdr:from>
    <xdr:to>
      <xdr:col>112</xdr:col>
      <xdr:colOff>38100</xdr:colOff>
      <xdr:row>59</xdr:row>
      <xdr:rowOff>56932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73459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846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98127</xdr:rowOff>
    </xdr:from>
    <xdr:to>
      <xdr:col>107</xdr:col>
      <xdr:colOff>50800</xdr:colOff>
      <xdr:row>59</xdr:row>
      <xdr:rowOff>98878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213677"/>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148352</xdr:rowOff>
    </xdr:from>
    <xdr:to>
      <xdr:col>107</xdr:col>
      <xdr:colOff>101600</xdr:colOff>
      <xdr:row>59</xdr:row>
      <xdr:rowOff>78502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92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95029</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867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95890</xdr:rowOff>
    </xdr:from>
    <xdr:to>
      <xdr:col>102</xdr:col>
      <xdr:colOff>114300</xdr:colOff>
      <xdr:row>59</xdr:row>
      <xdr:rowOff>98127</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211440"/>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158738</xdr:rowOff>
    </xdr:from>
    <xdr:to>
      <xdr:col>102</xdr:col>
      <xdr:colOff>165100</xdr:colOff>
      <xdr:row>59</xdr:row>
      <xdr:rowOff>88888</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102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105415</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878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86598</xdr:rowOff>
    </xdr:from>
    <xdr:to>
      <xdr:col>98</xdr:col>
      <xdr:colOff>38100</xdr:colOff>
      <xdr:row>59</xdr:row>
      <xdr:rowOff>16748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3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33275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80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43442</xdr:rowOff>
    </xdr:from>
    <xdr:to>
      <xdr:col>116</xdr:col>
      <xdr:colOff>114300</xdr:colOff>
      <xdr:row>59</xdr:row>
      <xdr:rowOff>145042</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147419</xdr:rowOff>
    </xdr:from>
    <xdr:ext cx="378565"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100915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47327</xdr:rowOff>
    </xdr:from>
    <xdr:to>
      <xdr:col>102</xdr:col>
      <xdr:colOff>165100</xdr:colOff>
      <xdr:row>59</xdr:row>
      <xdr:rowOff>148927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162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140054</xdr:rowOff>
    </xdr:from>
    <xdr:ext cx="313932"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88333" y="102556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45090</xdr:rowOff>
    </xdr:from>
    <xdr:to>
      <xdr:col>98</xdr:col>
      <xdr:colOff>38100</xdr:colOff>
      <xdr:row>59</xdr:row>
      <xdr:rowOff>146690</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16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137817</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253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151126</xdr:rowOff>
    </xdr:from>
    <xdr:to>
      <xdr:col>116</xdr:col>
      <xdr:colOff>62864</xdr:colOff>
      <xdr:row>78</xdr:row>
      <xdr:rowOff>96487</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2152626"/>
          <a:ext cx="1269" cy="1316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100314</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7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96487</xdr:rowOff>
    </xdr:from>
    <xdr:to>
      <xdr:col>116</xdr:col>
      <xdr:colOff>152400</xdr:colOff>
      <xdr:row>78</xdr:row>
      <xdr:rowOff>96487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6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97803</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92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151126</xdr:rowOff>
    </xdr:from>
    <xdr:to>
      <xdr:col>116</xdr:col>
      <xdr:colOff>152400</xdr:colOff>
      <xdr:row>70</xdr:row>
      <xdr:rowOff>151126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215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31062</xdr:rowOff>
    </xdr:from>
    <xdr:to>
      <xdr:col>116</xdr:col>
      <xdr:colOff>63500</xdr:colOff>
      <xdr:row>77</xdr:row>
      <xdr:rowOff>140084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1323300" y="13232712"/>
          <a:ext cx="838200" cy="109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24609</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3054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1732</xdr:rowOff>
    </xdr:from>
    <xdr:to>
      <xdr:col>116</xdr:col>
      <xdr:colOff>114300</xdr:colOff>
      <xdr:row>77</xdr:row>
      <xdr:rowOff>103332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320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9871</xdr:rowOff>
    </xdr:from>
    <xdr:to>
      <xdr:col>111</xdr:col>
      <xdr:colOff>177800</xdr:colOff>
      <xdr:row>77</xdr:row>
      <xdr:rowOff>31062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0434300" y="13211521"/>
          <a:ext cx="889000" cy="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7358</xdr:rowOff>
    </xdr:from>
    <xdr:to>
      <xdr:col>112</xdr:col>
      <xdr:colOff>38100</xdr:colOff>
      <xdr:row>76</xdr:row>
      <xdr:rowOff>108958</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3037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125485</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23795" y="1281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9871</xdr:rowOff>
    </xdr:from>
    <xdr:to>
      <xdr:col>107</xdr:col>
      <xdr:colOff>50800</xdr:colOff>
      <xdr:row>77</xdr:row>
      <xdr:rowOff>75634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11521"/>
          <a:ext cx="889000" cy="6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150572</xdr:rowOff>
    </xdr:from>
    <xdr:to>
      <xdr:col>107</xdr:col>
      <xdr:colOff>101600</xdr:colOff>
      <xdr:row>76</xdr:row>
      <xdr:rowOff>80722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300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97249</xdr:rowOff>
    </xdr:from>
    <xdr:ext cx="59901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34795" y="12784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1713</xdr:rowOff>
    </xdr:from>
    <xdr:to>
      <xdr:col>102</xdr:col>
      <xdr:colOff>114300</xdr:colOff>
      <xdr:row>77</xdr:row>
      <xdr:rowOff>75634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18656300" y="13203363"/>
          <a:ext cx="889000" cy="73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6383</xdr:rowOff>
    </xdr:from>
    <xdr:to>
      <xdr:col>102</xdr:col>
      <xdr:colOff>165100</xdr:colOff>
      <xdr:row>76</xdr:row>
      <xdr:rowOff>107983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30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124510</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45795" y="12811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79744</xdr:rowOff>
    </xdr:from>
    <xdr:to>
      <xdr:col>98</xdr:col>
      <xdr:colOff>38100</xdr:colOff>
      <xdr:row>77</xdr:row>
      <xdr:rowOff>9894</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26422</xdr:rowOff>
    </xdr:from>
    <xdr:ext cx="59901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56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89284</xdr:rowOff>
    </xdr:from>
    <xdr:to>
      <xdr:col>116</xdr:col>
      <xdr:colOff>114300</xdr:colOff>
      <xdr:row>78</xdr:row>
      <xdr:rowOff>19434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29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67711</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2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151712</xdr:rowOff>
    </xdr:from>
    <xdr:to>
      <xdr:col>112</xdr:col>
      <xdr:colOff>38100</xdr:colOff>
      <xdr:row>77</xdr:row>
      <xdr:rowOff>81862</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8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72989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74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130521</xdr:rowOff>
    </xdr:from>
    <xdr:to>
      <xdr:col>107</xdr:col>
      <xdr:colOff>101600</xdr:colOff>
      <xdr:row>77</xdr:row>
      <xdr:rowOff>60671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6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51798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5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24834</xdr:rowOff>
    </xdr:from>
    <xdr:to>
      <xdr:col>102</xdr:col>
      <xdr:colOff>165100</xdr:colOff>
      <xdr:row>77</xdr:row>
      <xdr:rowOff>126434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22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117561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31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122363</xdr:rowOff>
    </xdr:from>
    <xdr:to>
      <xdr:col>98</xdr:col>
      <xdr:colOff>38100</xdr:colOff>
      <xdr:row>77</xdr:row>
      <xdr:rowOff>52513</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15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43640</xdr:rowOff>
    </xdr:from>
    <xdr:ext cx="59901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56795" y="13245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1,553,614</a:t>
          </a:r>
          <a:r>
            <a:rPr kumimoji="1" lang="ja-JP" altLang="en-US" sz="1300">
              <a:latin typeface="ＭＳ Ｐゴシック" panose="020B0600070205080204" pitchFamily="50" charset="-128"/>
              <a:ea typeface="ＭＳ Ｐゴシック" panose="020B0600070205080204" pitchFamily="50" charset="-128"/>
            </a:rPr>
            <a:t>円となっている。ほとんどの項目が類似団体平均と比較して、下回っているか同程度の数値となっているが、物件費及び積立金が類似団体平均を大きく上回っている。物件費が乖離している要因は、公共施設の維持管理にかかる修繕量の増加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化に伴う電算関係委託料の増加が乖離の要因となっている。積立金が乖離している要因はふるさと納税による寄附額を基金に積み立てて、後年度の財源としているためである。物件費については次年度も同程度の歳出が考えられ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熊本県南小国町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3,804
3,593
115.90
6,384,261
5,909,947
378,449
2,674,024
3,050,071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7" name="テキスト ボックス 56">
          <a:extLst>
            <a:ext uri="{FF2B5EF4-FFF2-40B4-BE49-F238E27FC236}">
              <a16:creationId xmlns:a16="http://schemas.microsoft.com/office/drawing/2014/main" id="{00000000-0008-0000-0700-000039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00000000-0008-0000-0700-00003A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143772</xdr:rowOff>
    </xdr:from>
    <xdr:to>
      <xdr:col>24</xdr:col>
      <xdr:colOff>62865</xdr:colOff>
      <xdr:row>39</xdr:row>
      <xdr:rowOff>5941</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4633595" y="5287272"/>
          <a:ext cx="1270" cy="1405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9768</xdr:rowOff>
    </xdr:from>
    <xdr:ext cx="469744" cy="259045"/>
    <xdr:sp macro="" textlink="">
      <xdr:nvSpPr>
        <xdr:cNvPr id="60" name="議会費最小値テキスト">
          <a:extLst>
            <a:ext uri="{FF2B5EF4-FFF2-40B4-BE49-F238E27FC236}">
              <a16:creationId xmlns:a16="http://schemas.microsoft.com/office/drawing/2014/main" id="{00000000-0008-0000-0700-00003C000000}"/>
            </a:ext>
          </a:extLst>
        </xdr:cNvPr>
        <xdr:cNvSpPr txBox="1"/>
      </xdr:nvSpPr>
      <xdr:spPr>
        <a:xfrm>
          <a:off x="4686300" y="669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5941</xdr:rowOff>
    </xdr:from>
    <xdr:to>
      <xdr:col>24</xdr:col>
      <xdr:colOff>152400</xdr:colOff>
      <xdr:row>39</xdr:row>
      <xdr:rowOff>5941</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6692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90449</xdr:rowOff>
    </xdr:from>
    <xdr:ext cx="599010" cy="259045"/>
    <xdr:sp macro="" textlink="">
      <xdr:nvSpPr>
        <xdr:cNvPr id="62" name="議会費最大値テキスト">
          <a:extLst>
            <a:ext uri="{FF2B5EF4-FFF2-40B4-BE49-F238E27FC236}">
              <a16:creationId xmlns:a16="http://schemas.microsoft.com/office/drawing/2014/main" id="{00000000-0008-0000-0700-00003E000000}"/>
            </a:ext>
          </a:extLst>
        </xdr:cNvPr>
        <xdr:cNvSpPr txBox="1"/>
      </xdr:nvSpPr>
      <xdr:spPr>
        <a:xfrm>
          <a:off x="4686300" y="506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143772</xdr:rowOff>
    </xdr:from>
    <xdr:to>
      <xdr:col>24</xdr:col>
      <xdr:colOff>152400</xdr:colOff>
      <xdr:row>30</xdr:row>
      <xdr:rowOff>143772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4546600" y="528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100181</xdr:rowOff>
    </xdr:from>
    <xdr:to>
      <xdr:col>24</xdr:col>
      <xdr:colOff>63500</xdr:colOff>
      <xdr:row>38</xdr:row>
      <xdr:rowOff>104239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3797300" y="6615281"/>
          <a:ext cx="838200" cy="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146081</xdr:rowOff>
    </xdr:from>
    <xdr:ext cx="534377" cy="259045"/>
    <xdr:sp macro="" textlink="">
      <xdr:nvSpPr>
        <xdr:cNvPr id="65" name="議会費平均値テキスト">
          <a:extLst>
            <a:ext uri="{FF2B5EF4-FFF2-40B4-BE49-F238E27FC236}">
              <a16:creationId xmlns:a16="http://schemas.microsoft.com/office/drawing/2014/main" id="{00000000-0008-0000-0700-000041000000}"/>
            </a:ext>
          </a:extLst>
        </xdr:cNvPr>
        <xdr:cNvSpPr txBox="1"/>
      </xdr:nvSpPr>
      <xdr:spPr>
        <a:xfrm>
          <a:off x="4686300" y="6318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123204</xdr:rowOff>
    </xdr:from>
    <xdr:to>
      <xdr:col>24</xdr:col>
      <xdr:colOff>114300</xdr:colOff>
      <xdr:row>38</xdr:row>
      <xdr:rowOff>53354</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4584700" y="6466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89936</xdr:rowOff>
    </xdr:from>
    <xdr:to>
      <xdr:col>19</xdr:col>
      <xdr:colOff>177800</xdr:colOff>
      <xdr:row>38</xdr:row>
      <xdr:rowOff>104239</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908300" y="6605036"/>
          <a:ext cx="889000" cy="1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119190</xdr:rowOff>
    </xdr:from>
    <xdr:to>
      <xdr:col>20</xdr:col>
      <xdr:colOff>38100</xdr:colOff>
      <xdr:row>38</xdr:row>
      <xdr:rowOff>49340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3746500" y="646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65867</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3530111" y="6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89936</xdr:rowOff>
    </xdr:from>
    <xdr:to>
      <xdr:col>15</xdr:col>
      <xdr:colOff>50800</xdr:colOff>
      <xdr:row>38</xdr:row>
      <xdr:rowOff>92880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2019300" y="6605036"/>
          <a:ext cx="889000" cy="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135820</xdr:rowOff>
    </xdr:from>
    <xdr:to>
      <xdr:col>15</xdr:col>
      <xdr:colOff>101600</xdr:colOff>
      <xdr:row>38</xdr:row>
      <xdr:rowOff>65970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2857500" y="647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82497</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2641111" y="625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90294</xdr:rowOff>
    </xdr:from>
    <xdr:to>
      <xdr:col>10</xdr:col>
      <xdr:colOff>114300</xdr:colOff>
      <xdr:row>38</xdr:row>
      <xdr:rowOff>92880</xdr:rowOff>
    </xdr:to>
    <xdr:cxnSp macro="">
      <xdr:nvCxnSpPr>
        <xdr:cNvPr id="73" name="直線コネクタ 72">
          <a:extLst>
            <a:ext uri="{FF2B5EF4-FFF2-40B4-BE49-F238E27FC236}">
              <a16:creationId xmlns:a16="http://schemas.microsoft.com/office/drawing/2014/main" id="{00000000-0008-0000-0700-000049000000}"/>
            </a:ext>
          </a:extLst>
        </xdr:cNvPr>
        <xdr:cNvCxnSpPr/>
      </xdr:nvCxnSpPr>
      <xdr:spPr>
        <a:xfrm>
          <a:off x="1130300" y="6605394"/>
          <a:ext cx="889000" cy="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157380</xdr:rowOff>
    </xdr:from>
    <xdr:to>
      <xdr:col>10</xdr:col>
      <xdr:colOff>165100</xdr:colOff>
      <xdr:row>38</xdr:row>
      <xdr:rowOff>87530</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968500" y="650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104057</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1752111" y="627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15034</xdr:rowOff>
    </xdr:from>
    <xdr:to>
      <xdr:col>6</xdr:col>
      <xdr:colOff>38100</xdr:colOff>
      <xdr:row>38</xdr:row>
      <xdr:rowOff>116634</xdr:rowOff>
    </xdr:to>
    <xdr:sp macro="" textlink="">
      <xdr:nvSpPr>
        <xdr:cNvPr id="76" name="フローチャート: 判断 75">
          <a:extLst>
            <a:ext uri="{FF2B5EF4-FFF2-40B4-BE49-F238E27FC236}">
              <a16:creationId xmlns:a16="http://schemas.microsoft.com/office/drawing/2014/main" id="{00000000-0008-0000-0700-00004C000000}"/>
            </a:ext>
          </a:extLst>
        </xdr:cNvPr>
        <xdr:cNvSpPr/>
      </xdr:nvSpPr>
      <xdr:spPr>
        <a:xfrm>
          <a:off x="1079500" y="6530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133161</xdr:rowOff>
    </xdr:from>
    <xdr:ext cx="534377"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863111" y="6305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49381</xdr:rowOff>
    </xdr:from>
    <xdr:to>
      <xdr:col>24</xdr:col>
      <xdr:colOff>114300</xdr:colOff>
      <xdr:row>38</xdr:row>
      <xdr:rowOff>150981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4584700" y="656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135758</xdr:rowOff>
    </xdr:from>
    <xdr:ext cx="534377" cy="259045"/>
    <xdr:sp macro="" textlink="">
      <xdr:nvSpPr>
        <xdr:cNvPr id="84" name="議会費該当値テキスト">
          <a:extLst>
            <a:ext uri="{FF2B5EF4-FFF2-40B4-BE49-F238E27FC236}">
              <a16:creationId xmlns:a16="http://schemas.microsoft.com/office/drawing/2014/main" id="{00000000-0008-0000-0700-000054000000}"/>
            </a:ext>
          </a:extLst>
        </xdr:cNvPr>
        <xdr:cNvSpPr txBox="1"/>
      </xdr:nvSpPr>
      <xdr:spPr>
        <a:xfrm>
          <a:off x="4686300" y="647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53439</xdr:rowOff>
    </xdr:from>
    <xdr:to>
      <xdr:col>20</xdr:col>
      <xdr:colOff>38100</xdr:colOff>
      <xdr:row>38</xdr:row>
      <xdr:rowOff>155039</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3746500" y="656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146166</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3530111" y="666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39136</xdr:rowOff>
    </xdr:from>
    <xdr:to>
      <xdr:col>15</xdr:col>
      <xdr:colOff>101600</xdr:colOff>
      <xdr:row>38</xdr:row>
      <xdr:rowOff>140736</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2857500" y="655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131863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2641111" y="6646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42080</xdr:rowOff>
    </xdr:from>
    <xdr:to>
      <xdr:col>10</xdr:col>
      <xdr:colOff>165100</xdr:colOff>
      <xdr:row>38</xdr:row>
      <xdr:rowOff>143680</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968500" y="65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134807</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1752111" y="664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39494</xdr:rowOff>
    </xdr:from>
    <xdr:to>
      <xdr:col>6</xdr:col>
      <xdr:colOff>38100</xdr:colOff>
      <xdr:row>38</xdr:row>
      <xdr:rowOff>141094</xdr:rowOff>
    </xdr:to>
    <xdr:sp macro="" textlink="">
      <xdr:nvSpPr>
        <xdr:cNvPr id="91" name="楕円 90">
          <a:extLst>
            <a:ext uri="{FF2B5EF4-FFF2-40B4-BE49-F238E27FC236}">
              <a16:creationId xmlns:a16="http://schemas.microsoft.com/office/drawing/2014/main" id="{00000000-0008-0000-0700-00005B000000}"/>
            </a:ext>
          </a:extLst>
        </xdr:cNvPr>
        <xdr:cNvSpPr/>
      </xdr:nvSpPr>
      <xdr:spPr>
        <a:xfrm>
          <a:off x="1079500" y="655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132221</xdr:rowOff>
    </xdr:from>
    <xdr:ext cx="534377" cy="259045"/>
    <xdr:sp macro="" textlink="">
      <xdr:nvSpPr>
        <xdr:cNvPr id="92" name="テキスト ボックス 91">
          <a:extLst>
            <a:ext uri="{FF2B5EF4-FFF2-40B4-BE49-F238E27FC236}">
              <a16:creationId xmlns:a16="http://schemas.microsoft.com/office/drawing/2014/main" id="{00000000-0008-0000-0700-00005C000000}"/>
            </a:ext>
          </a:extLst>
        </xdr:cNvPr>
        <xdr:cNvSpPr txBox="1"/>
      </xdr:nvSpPr>
      <xdr:spPr>
        <a:xfrm>
          <a:off x="863111" y="664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84979</xdr:rowOff>
    </xdr:from>
    <xdr:to>
      <xdr:col>24</xdr:col>
      <xdr:colOff>62865</xdr:colOff>
      <xdr:row>58</xdr:row>
      <xdr:rowOff>78024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657479"/>
          <a:ext cx="1270" cy="136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81851</xdr:rowOff>
    </xdr:from>
    <xdr:ext cx="599010"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2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78024</xdr:rowOff>
    </xdr:from>
    <xdr:to>
      <xdr:col>24</xdr:col>
      <xdr:colOff>152400</xdr:colOff>
      <xdr:row>58</xdr:row>
      <xdr:rowOff>78024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2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31656</xdr:rowOff>
    </xdr:from>
    <xdr:ext cx="690189"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4327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3,119,687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84979</xdr:rowOff>
    </xdr:from>
    <xdr:to>
      <xdr:col>24</xdr:col>
      <xdr:colOff>152400</xdr:colOff>
      <xdr:row>50</xdr:row>
      <xdr:rowOff>84979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65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13481</xdr:rowOff>
    </xdr:from>
    <xdr:to>
      <xdr:col>24</xdr:col>
      <xdr:colOff>63500</xdr:colOff>
      <xdr:row>57</xdr:row>
      <xdr:rowOff>44717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786131"/>
          <a:ext cx="838200" cy="31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26637</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92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48210</xdr:rowOff>
    </xdr:from>
    <xdr:to>
      <xdr:col>24</xdr:col>
      <xdr:colOff>114300</xdr:colOff>
      <xdr:row>57</xdr:row>
      <xdr:rowOff>149810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20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44717</xdr:rowOff>
    </xdr:from>
    <xdr:to>
      <xdr:col>19</xdr:col>
      <xdr:colOff>177800</xdr:colOff>
      <xdr:row>57</xdr:row>
      <xdr:rowOff>65632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817367"/>
          <a:ext cx="889000" cy="20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60866</xdr:rowOff>
    </xdr:from>
    <xdr:to>
      <xdr:col>20</xdr:col>
      <xdr:colOff>38100</xdr:colOff>
      <xdr:row>57</xdr:row>
      <xdr:rowOff>162466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83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153593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92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31309</xdr:rowOff>
    </xdr:from>
    <xdr:to>
      <xdr:col>15</xdr:col>
      <xdr:colOff>50800</xdr:colOff>
      <xdr:row>57</xdr:row>
      <xdr:rowOff>65632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03959"/>
          <a:ext cx="889000" cy="3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50027</xdr:rowOff>
    </xdr:from>
    <xdr:to>
      <xdr:col>15</xdr:col>
      <xdr:colOff>101600</xdr:colOff>
      <xdr:row>57</xdr:row>
      <xdr:rowOff>151627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8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142754</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915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31309</xdr:rowOff>
    </xdr:from>
    <xdr:to>
      <xdr:col>10</xdr:col>
      <xdr:colOff>114300</xdr:colOff>
      <xdr:row>57</xdr:row>
      <xdr:rowOff>43845</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03959"/>
          <a:ext cx="889000" cy="1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17507</xdr:rowOff>
    </xdr:from>
    <xdr:to>
      <xdr:col>10</xdr:col>
      <xdr:colOff>165100</xdr:colOff>
      <xdr:row>57</xdr:row>
      <xdr:rowOff>119107</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110234</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88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67918</xdr:rowOff>
    </xdr:from>
    <xdr:to>
      <xdr:col>6</xdr:col>
      <xdr:colOff>38100</xdr:colOff>
      <xdr:row>57</xdr:row>
      <xdr:rowOff>169518</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84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160645</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93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134131</xdr:rowOff>
    </xdr:from>
    <xdr:to>
      <xdr:col>24</xdr:col>
      <xdr:colOff>114300</xdr:colOff>
      <xdr:row>57</xdr:row>
      <xdr:rowOff>64281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735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157008</xdr:rowOff>
    </xdr:from>
    <xdr:ext cx="599010"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586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165367</xdr:rowOff>
    </xdr:from>
    <xdr:to>
      <xdr:col>20</xdr:col>
      <xdr:colOff>38100</xdr:colOff>
      <xdr:row>57</xdr:row>
      <xdr:rowOff>95517</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76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112044</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54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14832</xdr:rowOff>
    </xdr:from>
    <xdr:to>
      <xdr:col>15</xdr:col>
      <xdr:colOff>101600</xdr:colOff>
      <xdr:row>57</xdr:row>
      <xdr:rowOff>116432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8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132959</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08795" y="9562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151959</xdr:rowOff>
    </xdr:from>
    <xdr:to>
      <xdr:col>10</xdr:col>
      <xdr:colOff>165100</xdr:colOff>
      <xdr:row>57</xdr:row>
      <xdr:rowOff>82109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5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98636</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528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164495</xdr:rowOff>
    </xdr:from>
    <xdr:to>
      <xdr:col>6</xdr:col>
      <xdr:colOff>38100</xdr:colOff>
      <xdr:row>57</xdr:row>
      <xdr:rowOff>94645</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76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111172</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54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100456</xdr:rowOff>
    </xdr:from>
    <xdr:to>
      <xdr:col>24</xdr:col>
      <xdr:colOff>62865</xdr:colOff>
      <xdr:row>79</xdr:row>
      <xdr:rowOff>38519</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01956"/>
          <a:ext cx="1270" cy="148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42346</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6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38519</xdr:rowOff>
    </xdr:from>
    <xdr:to>
      <xdr:col>24</xdr:col>
      <xdr:colOff>152400</xdr:colOff>
      <xdr:row>79</xdr:row>
      <xdr:rowOff>38519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83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47133</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7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817,167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100456</xdr:rowOff>
    </xdr:from>
    <xdr:to>
      <xdr:col>24</xdr:col>
      <xdr:colOff>152400</xdr:colOff>
      <xdr:row>70</xdr:row>
      <xdr:rowOff>100456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0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13229</xdr:rowOff>
    </xdr:from>
    <xdr:to>
      <xdr:col>24</xdr:col>
      <xdr:colOff>63500</xdr:colOff>
      <xdr:row>78</xdr:row>
      <xdr:rowOff>73907</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386329"/>
          <a:ext cx="838200" cy="6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102037</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31322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79160</xdr:rowOff>
    </xdr:from>
    <xdr:to>
      <xdr:col>24</xdr:col>
      <xdr:colOff>114300</xdr:colOff>
      <xdr:row>78</xdr:row>
      <xdr:rowOff>9310</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2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73907</xdr:rowOff>
    </xdr:from>
    <xdr:to>
      <xdr:col>19</xdr:col>
      <xdr:colOff>177800</xdr:colOff>
      <xdr:row>78</xdr:row>
      <xdr:rowOff>95895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908300" y="13447007"/>
          <a:ext cx="889000" cy="21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76853</xdr:rowOff>
    </xdr:from>
    <xdr:to>
      <xdr:col>20</xdr:col>
      <xdr:colOff>38100</xdr:colOff>
      <xdr:row>78</xdr:row>
      <xdr:rowOff>7003</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2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23530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05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58646</xdr:rowOff>
    </xdr:from>
    <xdr:to>
      <xdr:col>15</xdr:col>
      <xdr:colOff>50800</xdr:colOff>
      <xdr:row>78</xdr:row>
      <xdr:rowOff>95895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019300" y="13431746"/>
          <a:ext cx="889000" cy="37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127383</xdr:rowOff>
    </xdr:from>
    <xdr:to>
      <xdr:col>15</xdr:col>
      <xdr:colOff>101600</xdr:colOff>
      <xdr:row>78</xdr:row>
      <xdr:rowOff>57533</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32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74060</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1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58646</xdr:rowOff>
    </xdr:from>
    <xdr:to>
      <xdr:col>10</xdr:col>
      <xdr:colOff>114300</xdr:colOff>
      <xdr:row>78</xdr:row>
      <xdr:rowOff>105079</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431746"/>
          <a:ext cx="889000" cy="46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129282</xdr:rowOff>
    </xdr:from>
    <xdr:to>
      <xdr:col>10</xdr:col>
      <xdr:colOff>165100</xdr:colOff>
      <xdr:row>78</xdr:row>
      <xdr:rowOff>59432</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33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75959</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10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7813</xdr:rowOff>
    </xdr:from>
    <xdr:to>
      <xdr:col>6</xdr:col>
      <xdr:colOff>38100</xdr:colOff>
      <xdr:row>78</xdr:row>
      <xdr:rowOff>109413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380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125940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15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133879</xdr:rowOff>
    </xdr:from>
    <xdr:to>
      <xdr:col>24</xdr:col>
      <xdr:colOff>114300</xdr:colOff>
      <xdr:row>78</xdr:row>
      <xdr:rowOff>64029</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335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112306</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31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23107</xdr:rowOff>
    </xdr:from>
    <xdr:to>
      <xdr:col>20</xdr:col>
      <xdr:colOff>38100</xdr:colOff>
      <xdr:row>78</xdr:row>
      <xdr:rowOff>124707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39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115834</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488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45095</xdr:rowOff>
    </xdr:from>
    <xdr:to>
      <xdr:col>15</xdr:col>
      <xdr:colOff>101600</xdr:colOff>
      <xdr:row>78</xdr:row>
      <xdr:rowOff>146695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41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137822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5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7846</xdr:rowOff>
    </xdr:from>
    <xdr:to>
      <xdr:col>10</xdr:col>
      <xdr:colOff>165100</xdr:colOff>
      <xdr:row>78</xdr:row>
      <xdr:rowOff>109446</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38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100573</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47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54279</xdr:rowOff>
    </xdr:from>
    <xdr:to>
      <xdr:col>6</xdr:col>
      <xdr:colOff>38100</xdr:colOff>
      <xdr:row>78</xdr:row>
      <xdr:rowOff>155879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2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147006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20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69326</xdr:rowOff>
    </xdr:from>
    <xdr:to>
      <xdr:col>24</xdr:col>
      <xdr:colOff>62865</xdr:colOff>
      <xdr:row>98</xdr:row>
      <xdr:rowOff>137420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671276"/>
          <a:ext cx="1270" cy="1268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141247</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43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137420</xdr:rowOff>
    </xdr:from>
    <xdr:to>
      <xdr:col>24</xdr:col>
      <xdr:colOff>152400</xdr:colOff>
      <xdr:row>98</xdr:row>
      <xdr:rowOff>137420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3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16003</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44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69326</xdr:rowOff>
    </xdr:from>
    <xdr:to>
      <xdr:col>24</xdr:col>
      <xdr:colOff>152400</xdr:colOff>
      <xdr:row>91</xdr:row>
      <xdr:rowOff>69326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67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34792</xdr:rowOff>
    </xdr:from>
    <xdr:to>
      <xdr:col>24</xdr:col>
      <xdr:colOff>63500</xdr:colOff>
      <xdr:row>98</xdr:row>
      <xdr:rowOff>44751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3797300" y="16836892"/>
          <a:ext cx="838200" cy="9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69714</xdr:rowOff>
    </xdr:from>
    <xdr:ext cx="599010"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5289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46837</xdr:rowOff>
    </xdr:from>
    <xdr:to>
      <xdr:col>24</xdr:col>
      <xdr:colOff>114300</xdr:colOff>
      <xdr:row>97</xdr:row>
      <xdr:rowOff>148437</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67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18934</xdr:rowOff>
    </xdr:from>
    <xdr:to>
      <xdr:col>19</xdr:col>
      <xdr:colOff>177800</xdr:colOff>
      <xdr:row>98</xdr:row>
      <xdr:rowOff>44751</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821034"/>
          <a:ext cx="889000" cy="2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38950</xdr:rowOff>
    </xdr:from>
    <xdr:to>
      <xdr:col>20</xdr:col>
      <xdr:colOff>38100</xdr:colOff>
      <xdr:row>97</xdr:row>
      <xdr:rowOff>140550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66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157077</xdr:rowOff>
    </xdr:from>
    <xdr:ext cx="599010"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497795" y="16444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18934</xdr:rowOff>
    </xdr:from>
    <xdr:to>
      <xdr:col>15</xdr:col>
      <xdr:colOff>50800</xdr:colOff>
      <xdr:row>98</xdr:row>
      <xdr:rowOff>34217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821034"/>
          <a:ext cx="889000" cy="1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51152</xdr:rowOff>
    </xdr:from>
    <xdr:to>
      <xdr:col>15</xdr:col>
      <xdr:colOff>101600</xdr:colOff>
      <xdr:row>97</xdr:row>
      <xdr:rowOff>152752</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68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169279</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08795" y="1645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34217</xdr:rowOff>
    </xdr:from>
    <xdr:to>
      <xdr:col>10</xdr:col>
      <xdr:colOff>114300</xdr:colOff>
      <xdr:row>98</xdr:row>
      <xdr:rowOff>35068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836317"/>
          <a:ext cx="889000" cy="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59830</xdr:rowOff>
    </xdr:from>
    <xdr:to>
      <xdr:col>10</xdr:col>
      <xdr:colOff>165100</xdr:colOff>
      <xdr:row>97</xdr:row>
      <xdr:rowOff>161430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6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6507</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19795" y="1646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94886</xdr:rowOff>
    </xdr:from>
    <xdr:to>
      <xdr:col>6</xdr:col>
      <xdr:colOff>38100</xdr:colOff>
      <xdr:row>98</xdr:row>
      <xdr:rowOff>25036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41563</xdr:rowOff>
    </xdr:from>
    <xdr:ext cx="59901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30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155442</xdr:rowOff>
    </xdr:from>
    <xdr:to>
      <xdr:col>24</xdr:col>
      <xdr:colOff>114300</xdr:colOff>
      <xdr:row>98</xdr:row>
      <xdr:rowOff>85592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786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70369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01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165401</xdr:rowOff>
    </xdr:from>
    <xdr:to>
      <xdr:col>20</xdr:col>
      <xdr:colOff>38100</xdr:colOff>
      <xdr:row>98</xdr:row>
      <xdr:rowOff>95551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9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86678</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8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139584</xdr:rowOff>
    </xdr:from>
    <xdr:to>
      <xdr:col>15</xdr:col>
      <xdr:colOff>101600</xdr:colOff>
      <xdr:row>98</xdr:row>
      <xdr:rowOff>69734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7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60861</xdr:rowOff>
    </xdr:from>
    <xdr:ext cx="59901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08795" y="16862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154867</xdr:rowOff>
    </xdr:from>
    <xdr:to>
      <xdr:col>10</xdr:col>
      <xdr:colOff>165100</xdr:colOff>
      <xdr:row>98</xdr:row>
      <xdr:rowOff>85017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8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76144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7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155718</xdr:rowOff>
    </xdr:from>
    <xdr:to>
      <xdr:col>6</xdr:col>
      <xdr:colOff>38100</xdr:colOff>
      <xdr:row>98</xdr:row>
      <xdr:rowOff>85868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8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76995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7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99314</xdr:rowOff>
    </xdr:from>
    <xdr:to>
      <xdr:col>54</xdr:col>
      <xdr:colOff>189865</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242814"/>
          <a:ext cx="1270" cy="1488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50633</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737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45991</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0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78,120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99314</xdr:rowOff>
    </xdr:from>
    <xdr:to>
      <xdr:col>55</xdr:col>
      <xdr:colOff>88900</xdr:colOff>
      <xdr:row>30</xdr:row>
      <xdr:rowOff>99314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242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139533</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483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116656</xdr:rowOff>
    </xdr:from>
    <xdr:to>
      <xdr:col>55</xdr:col>
      <xdr:colOff>50800</xdr:colOff>
      <xdr:row>39</xdr:row>
      <xdr:rowOff>46806</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63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118485</xdr:rowOff>
    </xdr:from>
    <xdr:to>
      <xdr:col>50</xdr:col>
      <xdr:colOff>165100</xdr:colOff>
      <xdr:row>39</xdr:row>
      <xdr:rowOff>48635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65162</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408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119914</xdr:rowOff>
    </xdr:from>
    <xdr:to>
      <xdr:col>46</xdr:col>
      <xdr:colOff>38100</xdr:colOff>
      <xdr:row>39</xdr:row>
      <xdr:rowOff>50064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66590</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117228</xdr:rowOff>
    </xdr:from>
    <xdr:to>
      <xdr:col>41</xdr:col>
      <xdr:colOff>101600</xdr:colOff>
      <xdr:row>39</xdr:row>
      <xdr:rowOff>47378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63904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151174</xdr:rowOff>
    </xdr:from>
    <xdr:to>
      <xdr:col>36</xdr:col>
      <xdr:colOff>165100</xdr:colOff>
      <xdr:row>39</xdr:row>
      <xdr:rowOff>81324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66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97851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4415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95083</xdr:rowOff>
    </xdr:from>
    <xdr:ext cx="249299"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6101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3664</xdr:rowOff>
    </xdr:from>
    <xdr:to>
      <xdr:col>54</xdr:col>
      <xdr:colOff>189865</xdr:colOff>
      <xdr:row>59</xdr:row>
      <xdr:rowOff>41947</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576164"/>
          <a:ext cx="1270" cy="1581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45774</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61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41947</xdr:rowOff>
    </xdr:from>
    <xdr:to>
      <xdr:col>55</xdr:col>
      <xdr:colOff>88900</xdr:colOff>
      <xdr:row>59</xdr:row>
      <xdr:rowOff>41947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57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121791</xdr:rowOff>
    </xdr:from>
    <xdr:ext cx="599010"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3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831,410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3664</xdr:rowOff>
    </xdr:from>
    <xdr:to>
      <xdr:col>55</xdr:col>
      <xdr:colOff>88900</xdr:colOff>
      <xdr:row>50</xdr:row>
      <xdr:rowOff>3664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5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152943</xdr:rowOff>
    </xdr:from>
    <xdr:to>
      <xdr:col>55</xdr:col>
      <xdr:colOff>0</xdr:colOff>
      <xdr:row>58</xdr:row>
      <xdr:rowOff>13886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925593"/>
          <a:ext cx="838200" cy="32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89654</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23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111227</xdr:rowOff>
    </xdr:from>
    <xdr:to>
      <xdr:col>55</xdr:col>
      <xdr:colOff>50800</xdr:colOff>
      <xdr:row>58</xdr:row>
      <xdr:rowOff>41377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163238</xdr:rowOff>
    </xdr:from>
    <xdr:to>
      <xdr:col>50</xdr:col>
      <xdr:colOff>114300</xdr:colOff>
      <xdr:row>58</xdr:row>
      <xdr:rowOff>13886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9935888"/>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123451</xdr:rowOff>
    </xdr:from>
    <xdr:to>
      <xdr:col>50</xdr:col>
      <xdr:colOff>165100</xdr:colOff>
      <xdr:row>58</xdr:row>
      <xdr:rowOff>53601</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70128</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671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163238</xdr:rowOff>
    </xdr:from>
    <xdr:to>
      <xdr:col>45</xdr:col>
      <xdr:colOff>177800</xdr:colOff>
      <xdr:row>58</xdr:row>
      <xdr:rowOff>22497</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935888"/>
          <a:ext cx="889000" cy="30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130642</xdr:rowOff>
    </xdr:from>
    <xdr:to>
      <xdr:col>46</xdr:col>
      <xdr:colOff>38100</xdr:colOff>
      <xdr:row>58</xdr:row>
      <xdr:rowOff>60792</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903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51919</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99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8068</xdr:rowOff>
    </xdr:from>
    <xdr:to>
      <xdr:col>41</xdr:col>
      <xdr:colOff>50800</xdr:colOff>
      <xdr:row>58</xdr:row>
      <xdr:rowOff>22497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952168"/>
          <a:ext cx="889000" cy="1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126897</xdr:rowOff>
    </xdr:from>
    <xdr:to>
      <xdr:col>41</xdr:col>
      <xdr:colOff>101600</xdr:colOff>
      <xdr:row>58</xdr:row>
      <xdr:rowOff>57047</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73574</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674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31769</xdr:rowOff>
    </xdr:from>
    <xdr:to>
      <xdr:col>36</xdr:col>
      <xdr:colOff>165100</xdr:colOff>
      <xdr:row>57</xdr:row>
      <xdr:rowOff>133369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149896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102143</xdr:rowOff>
    </xdr:from>
    <xdr:to>
      <xdr:col>55</xdr:col>
      <xdr:colOff>50800</xdr:colOff>
      <xdr:row>58</xdr:row>
      <xdr:rowOff>32293</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74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125020</xdr:rowOff>
    </xdr:from>
    <xdr:ext cx="599010"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72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134536</xdr:rowOff>
    </xdr:from>
    <xdr:to>
      <xdr:col>50</xdr:col>
      <xdr:colOff>165100</xdr:colOff>
      <xdr:row>58</xdr:row>
      <xdr:rowOff>64686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9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55813</xdr:rowOff>
    </xdr:from>
    <xdr:ext cx="59901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39795" y="9999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112438</xdr:rowOff>
    </xdr:from>
    <xdr:to>
      <xdr:col>46</xdr:col>
      <xdr:colOff>38100</xdr:colOff>
      <xdr:row>58</xdr:row>
      <xdr:rowOff>42588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88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59115</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50795" y="966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143147</xdr:rowOff>
    </xdr:from>
    <xdr:to>
      <xdr:col>41</xdr:col>
      <xdr:colOff>101600</xdr:colOff>
      <xdr:row>58</xdr:row>
      <xdr:rowOff>73297</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91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64424</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61795" y="100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128718</xdr:rowOff>
    </xdr:from>
    <xdr:to>
      <xdr:col>36</xdr:col>
      <xdr:colOff>165100</xdr:colOff>
      <xdr:row>58</xdr:row>
      <xdr:rowOff>58868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90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49995</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672795" y="999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109823</xdr:rowOff>
    </xdr:from>
    <xdr:to>
      <xdr:col>54</xdr:col>
      <xdr:colOff>189865</xdr:colOff>
      <xdr:row>79</xdr:row>
      <xdr:rowOff>98064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111323"/>
          <a:ext cx="1270" cy="1531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101891</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646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98064</xdr:rowOff>
    </xdr:from>
    <xdr:to>
      <xdr:col>55</xdr:col>
      <xdr:colOff>88900</xdr:colOff>
      <xdr:row>79</xdr:row>
      <xdr:rowOff>98064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64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56500</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8865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1,407,446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109823</xdr:rowOff>
    </xdr:from>
    <xdr:to>
      <xdr:col>55</xdr:col>
      <xdr:colOff>88900</xdr:colOff>
      <xdr:row>70</xdr:row>
      <xdr:rowOff>109823</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111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57595</xdr:rowOff>
    </xdr:from>
    <xdr:to>
      <xdr:col>55</xdr:col>
      <xdr:colOff>0</xdr:colOff>
      <xdr:row>79</xdr:row>
      <xdr:rowOff>63112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3602145"/>
          <a:ext cx="838200" cy="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143025</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344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120148</xdr:rowOff>
    </xdr:from>
    <xdr:to>
      <xdr:col>55</xdr:col>
      <xdr:colOff>50800</xdr:colOff>
      <xdr:row>79</xdr:row>
      <xdr:rowOff>50298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25324</xdr:rowOff>
    </xdr:from>
    <xdr:to>
      <xdr:col>50</xdr:col>
      <xdr:colOff>114300</xdr:colOff>
      <xdr:row>79</xdr:row>
      <xdr:rowOff>57595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569874"/>
          <a:ext cx="889000" cy="3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122152</xdr:rowOff>
    </xdr:from>
    <xdr:to>
      <xdr:col>50</xdr:col>
      <xdr:colOff>165100</xdr:colOff>
      <xdr:row>79</xdr:row>
      <xdr:rowOff>52302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9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68829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70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25324</xdr:rowOff>
    </xdr:from>
    <xdr:to>
      <xdr:col>45</xdr:col>
      <xdr:colOff>177800</xdr:colOff>
      <xdr:row>79</xdr:row>
      <xdr:rowOff>55831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569874"/>
          <a:ext cx="889000" cy="3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120814</xdr:rowOff>
    </xdr:from>
    <xdr:to>
      <xdr:col>46</xdr:col>
      <xdr:colOff>38100</xdr:colOff>
      <xdr:row>79</xdr:row>
      <xdr:rowOff>50964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9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67491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9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35647</xdr:rowOff>
    </xdr:from>
    <xdr:to>
      <xdr:col>41</xdr:col>
      <xdr:colOff>50800</xdr:colOff>
      <xdr:row>79</xdr:row>
      <xdr:rowOff>55831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580197"/>
          <a:ext cx="889000" cy="2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121617</xdr:rowOff>
    </xdr:from>
    <xdr:to>
      <xdr:col>41</xdr:col>
      <xdr:colOff>101600</xdr:colOff>
      <xdr:row>79</xdr:row>
      <xdr:rowOff>51767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9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68294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2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146234</xdr:rowOff>
    </xdr:from>
    <xdr:to>
      <xdr:col>36</xdr:col>
      <xdr:colOff>165100</xdr:colOff>
      <xdr:row>79</xdr:row>
      <xdr:rowOff>76384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5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92911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294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12312</xdr:rowOff>
    </xdr:from>
    <xdr:to>
      <xdr:col>55</xdr:col>
      <xdr:colOff>50800</xdr:colOff>
      <xdr:row>79</xdr:row>
      <xdr:rowOff>113912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55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98689</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471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6795</xdr:rowOff>
    </xdr:from>
    <xdr:to>
      <xdr:col>50</xdr:col>
      <xdr:colOff>165100</xdr:colOff>
      <xdr:row>79</xdr:row>
      <xdr:rowOff>108395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55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99522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364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145974</xdr:rowOff>
    </xdr:from>
    <xdr:to>
      <xdr:col>46</xdr:col>
      <xdr:colOff>38100</xdr:colOff>
      <xdr:row>79</xdr:row>
      <xdr:rowOff>76124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51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67251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361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5031</xdr:rowOff>
    </xdr:from>
    <xdr:to>
      <xdr:col>41</xdr:col>
      <xdr:colOff>101600</xdr:colOff>
      <xdr:row>79</xdr:row>
      <xdr:rowOff>106631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54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97758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364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156297</xdr:rowOff>
    </xdr:from>
    <xdr:to>
      <xdr:col>36</xdr:col>
      <xdr:colOff>165100</xdr:colOff>
      <xdr:row>79</xdr:row>
      <xdr:rowOff>86447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529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77574</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362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52250</xdr:rowOff>
    </xdr:from>
    <xdr:to>
      <xdr:col>54</xdr:col>
      <xdr:colOff>189865</xdr:colOff>
      <xdr:row>98</xdr:row>
      <xdr:rowOff>123037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54200"/>
          <a:ext cx="1270" cy="127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126864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2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123037</xdr:rowOff>
    </xdr:from>
    <xdr:to>
      <xdr:col>55</xdr:col>
      <xdr:colOff>88900</xdr:colOff>
      <xdr:row>98</xdr:row>
      <xdr:rowOff>123037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5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170377</xdr:rowOff>
    </xdr:from>
    <xdr:ext cx="690189"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294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2,816,275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52250</xdr:rowOff>
    </xdr:from>
    <xdr:to>
      <xdr:col>55</xdr:col>
      <xdr:colOff>88900</xdr:colOff>
      <xdr:row>91</xdr:row>
      <xdr:rowOff>52250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5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77473</xdr:rowOff>
    </xdr:from>
    <xdr:to>
      <xdr:col>55</xdr:col>
      <xdr:colOff>0</xdr:colOff>
      <xdr:row>98</xdr:row>
      <xdr:rowOff>94010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879573"/>
          <a:ext cx="838200" cy="1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20795</xdr:rowOff>
    </xdr:from>
    <xdr:ext cx="599010"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6514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169368</xdr:rowOff>
    </xdr:from>
    <xdr:to>
      <xdr:col>55</xdr:col>
      <xdr:colOff>50800</xdr:colOff>
      <xdr:row>98</xdr:row>
      <xdr:rowOff>99518</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80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94010</xdr:rowOff>
    </xdr:from>
    <xdr:to>
      <xdr:col>50</xdr:col>
      <xdr:colOff>114300</xdr:colOff>
      <xdr:row>98</xdr:row>
      <xdr:rowOff>97247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896110"/>
          <a:ext cx="889000" cy="3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13488</xdr:rowOff>
    </xdr:from>
    <xdr:to>
      <xdr:col>50</xdr:col>
      <xdr:colOff>165100</xdr:colOff>
      <xdr:row>98</xdr:row>
      <xdr:rowOff>115088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81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131615</xdr:rowOff>
    </xdr:from>
    <xdr:ext cx="59901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39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97247</xdr:rowOff>
    </xdr:from>
    <xdr:to>
      <xdr:col>45</xdr:col>
      <xdr:colOff>177800</xdr:colOff>
      <xdr:row>98</xdr:row>
      <xdr:rowOff>105545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899347"/>
          <a:ext cx="889000" cy="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10883</xdr:rowOff>
    </xdr:from>
    <xdr:to>
      <xdr:col>46</xdr:col>
      <xdr:colOff>38100</xdr:colOff>
      <xdr:row>98</xdr:row>
      <xdr:rowOff>112483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812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129010</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50795" y="1658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97803</xdr:rowOff>
    </xdr:from>
    <xdr:to>
      <xdr:col>41</xdr:col>
      <xdr:colOff>50800</xdr:colOff>
      <xdr:row>98</xdr:row>
      <xdr:rowOff>105545</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899903"/>
          <a:ext cx="889000" cy="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2319</xdr:rowOff>
    </xdr:from>
    <xdr:to>
      <xdr:col>41</xdr:col>
      <xdr:colOff>101600</xdr:colOff>
      <xdr:row>98</xdr:row>
      <xdr:rowOff>103919</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804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120446</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61795" y="16579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18090</xdr:rowOff>
    </xdr:from>
    <xdr:to>
      <xdr:col>36</xdr:col>
      <xdr:colOff>165100</xdr:colOff>
      <xdr:row>98</xdr:row>
      <xdr:rowOff>119690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8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136217</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672795" y="16595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26673</xdr:rowOff>
    </xdr:from>
    <xdr:to>
      <xdr:col>55</xdr:col>
      <xdr:colOff>50800</xdr:colOff>
      <xdr:row>98</xdr:row>
      <xdr:rowOff>128273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28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147796</xdr:rowOff>
    </xdr:from>
    <xdr:ext cx="599010"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77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43210</xdr:rowOff>
    </xdr:from>
    <xdr:to>
      <xdr:col>50</xdr:col>
      <xdr:colOff>165100</xdr:colOff>
      <xdr:row>98</xdr:row>
      <xdr:rowOff>144810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84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135937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938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46447</xdr:rowOff>
    </xdr:from>
    <xdr:to>
      <xdr:col>46</xdr:col>
      <xdr:colOff>38100</xdr:colOff>
      <xdr:row>98</xdr:row>
      <xdr:rowOff>148047</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4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139174</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41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54745</xdr:rowOff>
    </xdr:from>
    <xdr:to>
      <xdr:col>41</xdr:col>
      <xdr:colOff>101600</xdr:colOff>
      <xdr:row>98</xdr:row>
      <xdr:rowOff>156345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147472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94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47003</xdr:rowOff>
    </xdr:from>
    <xdr:to>
      <xdr:col>36</xdr:col>
      <xdr:colOff>165100</xdr:colOff>
      <xdr:row>98</xdr:row>
      <xdr:rowOff>148603</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849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139730</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94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158087</xdr:rowOff>
    </xdr:from>
    <xdr:to>
      <xdr:col>85</xdr:col>
      <xdr:colOff>126364</xdr:colOff>
      <xdr:row>39</xdr:row>
      <xdr:rowOff>3283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473037"/>
          <a:ext cx="1269" cy="1216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7110</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93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3283</xdr:rowOff>
    </xdr:from>
    <xdr:to>
      <xdr:col>86</xdr:col>
      <xdr:colOff>25400</xdr:colOff>
      <xdr:row>39</xdr:row>
      <xdr:rowOff>3283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8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104764</xdr:rowOff>
    </xdr:from>
    <xdr:ext cx="599010"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24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158087</xdr:rowOff>
    </xdr:from>
    <xdr:to>
      <xdr:col>86</xdr:col>
      <xdr:colOff>25400</xdr:colOff>
      <xdr:row>31</xdr:row>
      <xdr:rowOff>158087</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473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69299</xdr:rowOff>
    </xdr:from>
    <xdr:to>
      <xdr:col>85</xdr:col>
      <xdr:colOff>127000</xdr:colOff>
      <xdr:row>38</xdr:row>
      <xdr:rowOff>71238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84399"/>
          <a:ext cx="838200" cy="1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72233</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244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49356</xdr:rowOff>
    </xdr:from>
    <xdr:to>
      <xdr:col>85</xdr:col>
      <xdr:colOff>177800</xdr:colOff>
      <xdr:row>37</xdr:row>
      <xdr:rowOff>150956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9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71238</xdr:rowOff>
    </xdr:from>
    <xdr:to>
      <xdr:col>81</xdr:col>
      <xdr:colOff>50800</xdr:colOff>
      <xdr:row>38</xdr:row>
      <xdr:rowOff>81990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86338"/>
          <a:ext cx="889000" cy="1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85162</xdr:rowOff>
    </xdr:from>
    <xdr:to>
      <xdr:col>81</xdr:col>
      <xdr:colOff>101600</xdr:colOff>
      <xdr:row>38</xdr:row>
      <xdr:rowOff>15312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428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31839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20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81990</xdr:rowOff>
    </xdr:from>
    <xdr:to>
      <xdr:col>76</xdr:col>
      <xdr:colOff>114300</xdr:colOff>
      <xdr:row>38</xdr:row>
      <xdr:rowOff>85944</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97090"/>
          <a:ext cx="8890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105188</xdr:rowOff>
    </xdr:from>
    <xdr:to>
      <xdr:col>76</xdr:col>
      <xdr:colOff>165100</xdr:colOff>
      <xdr:row>38</xdr:row>
      <xdr:rowOff>35337</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4488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51865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2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85944</xdr:rowOff>
    </xdr:from>
    <xdr:to>
      <xdr:col>71</xdr:col>
      <xdr:colOff>177800</xdr:colOff>
      <xdr:row>38</xdr:row>
      <xdr:rowOff>98228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601044"/>
          <a:ext cx="889000" cy="12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87936</xdr:rowOff>
    </xdr:from>
    <xdr:to>
      <xdr:col>72</xdr:col>
      <xdr:colOff>38100</xdr:colOff>
      <xdr:row>38</xdr:row>
      <xdr:rowOff>18086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34613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206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69991</xdr:rowOff>
    </xdr:from>
    <xdr:to>
      <xdr:col>67</xdr:col>
      <xdr:colOff>101600</xdr:colOff>
      <xdr:row>38</xdr:row>
      <xdr:rowOff>141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41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16668</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18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18499</xdr:rowOff>
    </xdr:from>
    <xdr:to>
      <xdr:col>85</xdr:col>
      <xdr:colOff>177800</xdr:colOff>
      <xdr:row>38</xdr:row>
      <xdr:rowOff>120099</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533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104876</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20438</xdr:rowOff>
    </xdr:from>
    <xdr:to>
      <xdr:col>81</xdr:col>
      <xdr:colOff>101600</xdr:colOff>
      <xdr:row>38</xdr:row>
      <xdr:rowOff>122038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53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113165</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62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31190</xdr:rowOff>
    </xdr:from>
    <xdr:to>
      <xdr:col>76</xdr:col>
      <xdr:colOff>165100</xdr:colOff>
      <xdr:row>38</xdr:row>
      <xdr:rowOff>132790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123917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63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35144</xdr:rowOff>
    </xdr:from>
    <xdr:to>
      <xdr:col>72</xdr:col>
      <xdr:colOff>38100</xdr:colOff>
      <xdr:row>38</xdr:row>
      <xdr:rowOff>136744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55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127871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64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47428</xdr:rowOff>
    </xdr:from>
    <xdr:to>
      <xdr:col>67</xdr:col>
      <xdr:colOff>101600</xdr:colOff>
      <xdr:row>38</xdr:row>
      <xdr:rowOff>149028</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56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140155</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655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129190</xdr:rowOff>
    </xdr:from>
    <xdr:to>
      <xdr:col>85</xdr:col>
      <xdr:colOff>126364</xdr:colOff>
      <xdr:row>58</xdr:row>
      <xdr:rowOff>93394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530240"/>
          <a:ext cx="1269" cy="1507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97221</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04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93394</xdr:rowOff>
    </xdr:from>
    <xdr:to>
      <xdr:col>86</xdr:col>
      <xdr:colOff>25400</xdr:colOff>
      <xdr:row>58</xdr:row>
      <xdr:rowOff>93394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03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75867</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30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855,517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129190</xdr:rowOff>
    </xdr:from>
    <xdr:to>
      <xdr:col>86</xdr:col>
      <xdr:colOff>25400</xdr:colOff>
      <xdr:row>49</xdr:row>
      <xdr:rowOff>129190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53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124485</xdr:rowOff>
    </xdr:from>
    <xdr:to>
      <xdr:col>85</xdr:col>
      <xdr:colOff>127000</xdr:colOff>
      <xdr:row>58</xdr:row>
      <xdr:rowOff>70175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97135"/>
          <a:ext cx="838200" cy="11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27788</xdr:rowOff>
    </xdr:from>
    <xdr:ext cx="599010"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28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4911</xdr:rowOff>
    </xdr:from>
    <xdr:to>
      <xdr:col>85</xdr:col>
      <xdr:colOff>177800</xdr:colOff>
      <xdr:row>57</xdr:row>
      <xdr:rowOff>106511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7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124485</xdr:rowOff>
    </xdr:from>
    <xdr:to>
      <xdr:col>81</xdr:col>
      <xdr:colOff>50800</xdr:colOff>
      <xdr:row>58</xdr:row>
      <xdr:rowOff>85527</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897135"/>
          <a:ext cx="889000" cy="132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23711</xdr:rowOff>
    </xdr:from>
    <xdr:to>
      <xdr:col>81</xdr:col>
      <xdr:colOff>101600</xdr:colOff>
      <xdr:row>57</xdr:row>
      <xdr:rowOff>125311</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9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141838</xdr:rowOff>
    </xdr:from>
    <xdr:ext cx="59901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181795" y="9571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74558</xdr:rowOff>
    </xdr:from>
    <xdr:to>
      <xdr:col>76</xdr:col>
      <xdr:colOff>114300</xdr:colOff>
      <xdr:row>58</xdr:row>
      <xdr:rowOff>85527</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10018658"/>
          <a:ext cx="889000" cy="1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35531</xdr:rowOff>
    </xdr:from>
    <xdr:to>
      <xdr:col>76</xdr:col>
      <xdr:colOff>165100</xdr:colOff>
      <xdr:row>57</xdr:row>
      <xdr:rowOff>137131</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8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153658</xdr:rowOff>
    </xdr:from>
    <xdr:ext cx="59901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292795" y="9583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74400</xdr:rowOff>
    </xdr:from>
    <xdr:to>
      <xdr:col>71</xdr:col>
      <xdr:colOff>177800</xdr:colOff>
      <xdr:row>58</xdr:row>
      <xdr:rowOff>74558</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10018500"/>
          <a:ext cx="889000" cy="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68697</xdr:rowOff>
    </xdr:from>
    <xdr:to>
      <xdr:col>72</xdr:col>
      <xdr:colOff>38100</xdr:colOff>
      <xdr:row>57</xdr:row>
      <xdr:rowOff>170297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84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15374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616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69658</xdr:rowOff>
    </xdr:from>
    <xdr:to>
      <xdr:col>67</xdr:col>
      <xdr:colOff>101600</xdr:colOff>
      <xdr:row>57</xdr:row>
      <xdr:rowOff>171258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16335</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14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19375</xdr:rowOff>
    </xdr:from>
    <xdr:to>
      <xdr:col>85</xdr:col>
      <xdr:colOff>177800</xdr:colOff>
      <xdr:row>58</xdr:row>
      <xdr:rowOff>120975</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6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105752</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8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73685</xdr:rowOff>
    </xdr:from>
    <xdr:to>
      <xdr:col>81</xdr:col>
      <xdr:colOff>101600</xdr:colOff>
      <xdr:row>58</xdr:row>
      <xdr:rowOff>3835</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4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166412</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181795" y="9939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34727</xdr:rowOff>
    </xdr:from>
    <xdr:to>
      <xdr:col>76</xdr:col>
      <xdr:colOff>165100</xdr:colOff>
      <xdr:row>58</xdr:row>
      <xdr:rowOff>136327</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97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127454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10071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23758</xdr:rowOff>
    </xdr:from>
    <xdr:to>
      <xdr:col>72</xdr:col>
      <xdr:colOff>38100</xdr:colOff>
      <xdr:row>58</xdr:row>
      <xdr:rowOff>125358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96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116485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06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23600</xdr:rowOff>
    </xdr:from>
    <xdr:to>
      <xdr:col>67</xdr:col>
      <xdr:colOff>101600</xdr:colOff>
      <xdr:row>58</xdr:row>
      <xdr:rowOff>125200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96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116327</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060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151115</xdr:rowOff>
    </xdr:from>
    <xdr:to>
      <xdr:col>85</xdr:col>
      <xdr:colOff>126364</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152615"/>
          <a:ext cx="1269" cy="1436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97792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92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377,004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151115</xdr:rowOff>
    </xdr:from>
    <xdr:to>
      <xdr:col>86</xdr:col>
      <xdr:colOff>25400</xdr:colOff>
      <xdr:row>70</xdr:row>
      <xdr:rowOff>151115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15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40584</xdr:rowOff>
    </xdr:from>
    <xdr:to>
      <xdr:col>85</xdr:col>
      <xdr:colOff>127000</xdr:colOff>
      <xdr:row>78</xdr:row>
      <xdr:rowOff>73433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242234"/>
          <a:ext cx="838200" cy="20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80216</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453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101789</xdr:rowOff>
    </xdr:from>
    <xdr:to>
      <xdr:col>85</xdr:col>
      <xdr:colOff>177800</xdr:colOff>
      <xdr:row>79</xdr:row>
      <xdr:rowOff>31939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7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27222</xdr:rowOff>
    </xdr:from>
    <xdr:to>
      <xdr:col>81</xdr:col>
      <xdr:colOff>50800</xdr:colOff>
      <xdr:row>77</xdr:row>
      <xdr:rowOff>40584</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057422"/>
          <a:ext cx="889000" cy="18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90100</xdr:rowOff>
    </xdr:from>
    <xdr:to>
      <xdr:col>81</xdr:col>
      <xdr:colOff>101600</xdr:colOff>
      <xdr:row>79</xdr:row>
      <xdr:rowOff>20250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11377</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14111" y="1355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27222</xdr:rowOff>
    </xdr:from>
    <xdr:to>
      <xdr:col>76</xdr:col>
      <xdr:colOff>114300</xdr:colOff>
      <xdr:row>76</xdr:row>
      <xdr:rowOff>70746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3703300" y="13057422"/>
          <a:ext cx="889000" cy="43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88145</xdr:rowOff>
    </xdr:from>
    <xdr:to>
      <xdr:col>76</xdr:col>
      <xdr:colOff>165100</xdr:colOff>
      <xdr:row>79</xdr:row>
      <xdr:rowOff>18295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9422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53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70746</xdr:rowOff>
    </xdr:from>
    <xdr:to>
      <xdr:col>71</xdr:col>
      <xdr:colOff>177800</xdr:colOff>
      <xdr:row>78</xdr:row>
      <xdr:rowOff>24833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100946"/>
          <a:ext cx="889000" cy="296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84093</xdr:rowOff>
    </xdr:from>
    <xdr:to>
      <xdr:col>72</xdr:col>
      <xdr:colOff>38100</xdr:colOff>
      <xdr:row>79</xdr:row>
      <xdr:rowOff>14243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5370</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75237</xdr:rowOff>
    </xdr:from>
    <xdr:to>
      <xdr:col>67</xdr:col>
      <xdr:colOff>101600</xdr:colOff>
      <xdr:row>79</xdr:row>
      <xdr:rowOff>5387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44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167964</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47111" y="13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22633</xdr:rowOff>
    </xdr:from>
    <xdr:to>
      <xdr:col>85</xdr:col>
      <xdr:colOff>177800</xdr:colOff>
      <xdr:row>78</xdr:row>
      <xdr:rowOff>124233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39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45510</xdr:rowOff>
    </xdr:from>
    <xdr:ext cx="534377"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24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161234</xdr:rowOff>
    </xdr:from>
    <xdr:to>
      <xdr:col>81</xdr:col>
      <xdr:colOff>101600</xdr:colOff>
      <xdr:row>77</xdr:row>
      <xdr:rowOff>91384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191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107910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14111" y="12966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147872</xdr:rowOff>
    </xdr:from>
    <xdr:to>
      <xdr:col>76</xdr:col>
      <xdr:colOff>165100</xdr:colOff>
      <xdr:row>76</xdr:row>
      <xdr:rowOff>78022</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006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94548</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292795" y="12781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19946</xdr:rowOff>
    </xdr:from>
    <xdr:to>
      <xdr:col>72</xdr:col>
      <xdr:colOff>38100</xdr:colOff>
      <xdr:row>76</xdr:row>
      <xdr:rowOff>121546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050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138074</xdr:rowOff>
    </xdr:from>
    <xdr:ext cx="59901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03795" y="12825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145483</xdr:rowOff>
    </xdr:from>
    <xdr:to>
      <xdr:col>67</xdr:col>
      <xdr:colOff>101600</xdr:colOff>
      <xdr:row>78</xdr:row>
      <xdr:rowOff>75633</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3347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92160</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312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8649</xdr:rowOff>
    </xdr:from>
    <xdr:to>
      <xdr:col>85</xdr:col>
      <xdr:colOff>126364</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439149"/>
          <a:ext cx="1269" cy="1578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126776</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14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828,793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8649</xdr:rowOff>
    </xdr:from>
    <xdr:to>
      <xdr:col>86</xdr:col>
      <xdr:colOff>25400</xdr:colOff>
      <xdr:row>90</xdr:row>
      <xdr:rowOff>8649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439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37725</xdr:rowOff>
    </xdr:from>
    <xdr:to>
      <xdr:col>85</xdr:col>
      <xdr:colOff>127000</xdr:colOff>
      <xdr:row>98</xdr:row>
      <xdr:rowOff>38720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839825"/>
          <a:ext cx="83820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25551</xdr:rowOff>
    </xdr:from>
    <xdr:ext cx="599010"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484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2674</xdr:rowOff>
    </xdr:from>
    <xdr:to>
      <xdr:col>85</xdr:col>
      <xdr:colOff>177800</xdr:colOff>
      <xdr:row>97</xdr:row>
      <xdr:rowOff>104274</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33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28034</xdr:rowOff>
    </xdr:from>
    <xdr:to>
      <xdr:col>81</xdr:col>
      <xdr:colOff>50800</xdr:colOff>
      <xdr:row>98</xdr:row>
      <xdr:rowOff>37725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830134"/>
          <a:ext cx="889000" cy="9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162902</xdr:rowOff>
    </xdr:from>
    <xdr:to>
      <xdr:col>81</xdr:col>
      <xdr:colOff>101600</xdr:colOff>
      <xdr:row>97</xdr:row>
      <xdr:rowOff>93052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109579</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181795" y="16397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28034</xdr:rowOff>
    </xdr:from>
    <xdr:to>
      <xdr:col>76</xdr:col>
      <xdr:colOff>114300</xdr:colOff>
      <xdr:row>98</xdr:row>
      <xdr:rowOff>59497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830134"/>
          <a:ext cx="889000" cy="3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24205</xdr:rowOff>
    </xdr:from>
    <xdr:to>
      <xdr:col>76</xdr:col>
      <xdr:colOff>165100</xdr:colOff>
      <xdr:row>97</xdr:row>
      <xdr:rowOff>125805</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142332</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292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59497</xdr:rowOff>
    </xdr:from>
    <xdr:to>
      <xdr:col>71</xdr:col>
      <xdr:colOff>177800</xdr:colOff>
      <xdr:row>98</xdr:row>
      <xdr:rowOff>77522</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2814300" y="16861597"/>
          <a:ext cx="889000" cy="18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51205</xdr:rowOff>
    </xdr:from>
    <xdr:to>
      <xdr:col>72</xdr:col>
      <xdr:colOff>38100</xdr:colOff>
      <xdr:row>97</xdr:row>
      <xdr:rowOff>152805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169332</xdr:rowOff>
    </xdr:from>
    <xdr:ext cx="59901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03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50507</xdr:rowOff>
    </xdr:from>
    <xdr:to>
      <xdr:col>67</xdr:col>
      <xdr:colOff>101600</xdr:colOff>
      <xdr:row>97</xdr:row>
      <xdr:rowOff>152107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168634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14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159370</xdr:rowOff>
    </xdr:from>
    <xdr:to>
      <xdr:col>85</xdr:col>
      <xdr:colOff>177800</xdr:colOff>
      <xdr:row>98</xdr:row>
      <xdr:rowOff>89520</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79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137797</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76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158375</xdr:rowOff>
    </xdr:from>
    <xdr:to>
      <xdr:col>81</xdr:col>
      <xdr:colOff>101600</xdr:colOff>
      <xdr:row>98</xdr:row>
      <xdr:rowOff>88525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79652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88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148684</xdr:rowOff>
    </xdr:from>
    <xdr:to>
      <xdr:col>76</xdr:col>
      <xdr:colOff>165100</xdr:colOff>
      <xdr:row>98</xdr:row>
      <xdr:rowOff>78834</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77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69961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87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8697</xdr:rowOff>
    </xdr:from>
    <xdr:to>
      <xdr:col>72</xdr:col>
      <xdr:colOff>38100</xdr:colOff>
      <xdr:row>98</xdr:row>
      <xdr:rowOff>110297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810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101424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90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26722</xdr:rowOff>
    </xdr:from>
    <xdr:to>
      <xdr:col>67</xdr:col>
      <xdr:colOff>101600</xdr:colOff>
      <xdr:row>98</xdr:row>
      <xdr:rowOff>128322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82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119449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92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111777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83687</xdr:rowOff>
    </xdr:from>
    <xdr:to>
      <xdr:col>116</xdr:col>
      <xdr:colOff>62864</xdr:colOff>
      <xdr:row>38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27187"/>
          <a:ext cx="1269" cy="131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65545</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580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30364</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0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229,801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83687</xdr:rowOff>
    </xdr:from>
    <xdr:to>
      <xdr:col>116</xdr:col>
      <xdr:colOff>152400</xdr:colOff>
      <xdr:row>30</xdr:row>
      <xdr:rowOff>83687</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2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154445</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326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131568</xdr:rowOff>
    </xdr:from>
    <xdr:to>
      <xdr:col>116</xdr:col>
      <xdr:colOff>114300</xdr:colOff>
      <xdr:row>38</xdr:row>
      <xdr:rowOff>61719</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475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130917</xdr:rowOff>
    </xdr:from>
    <xdr:to>
      <xdr:col>112</xdr:col>
      <xdr:colOff>38100</xdr:colOff>
      <xdr:row>38</xdr:row>
      <xdr:rowOff>61067</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47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77594</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249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135632</xdr:rowOff>
    </xdr:from>
    <xdr:to>
      <xdr:col>107</xdr:col>
      <xdr:colOff>101600</xdr:colOff>
      <xdr:row>38</xdr:row>
      <xdr:rowOff>65782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47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82309</xdr:rowOff>
    </xdr:from>
    <xdr:ext cx="469744"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199428" y="625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25303</xdr:rowOff>
    </xdr:from>
    <xdr:to>
      <xdr:col>102</xdr:col>
      <xdr:colOff>114300</xdr:colOff>
      <xdr:row>38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540403"/>
          <a:ext cx="889000" cy="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136775</xdr:rowOff>
    </xdr:from>
    <xdr:to>
      <xdr:col>102</xdr:col>
      <xdr:colOff>165100</xdr:colOff>
      <xdr:row>38</xdr:row>
      <xdr:rowOff>66925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48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83452</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25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143130</xdr:rowOff>
    </xdr:from>
    <xdr:to>
      <xdr:col>98</xdr:col>
      <xdr:colOff>38100</xdr:colOff>
      <xdr:row>38</xdr:row>
      <xdr:rowOff>73279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48678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89807</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7017" y="6262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109995</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4536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145953</xdr:rowOff>
    </xdr:from>
    <xdr:to>
      <xdr:col>98</xdr:col>
      <xdr:colOff>38100</xdr:colOff>
      <xdr:row>38</xdr:row>
      <xdr:rowOff>76102</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4896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67230</xdr:rowOff>
    </xdr:from>
    <xdr:ext cx="313932"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99333" y="65823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項目が類似団体平均と比較して、下回っているか若しくは同程度の値となっているが、総務費が大きく類似団体平均を上回っている。これは、ふるさと納税に係る歳出が多く含まれており、次年度も同程度の数値になると考えられ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６年度は、ふるさと納税基金繰入金を用いて様々な事業を行ったが、ふるさと納税基金を充当できない経費も増加したため、財政調整基金繰入金が発生し、財政調整基金残高の標準財政規模比が減少した。</a:t>
          </a:r>
          <a:r>
            <a:rPr kumimoji="1" lang="ja-JP" altLang="ja-JP" sz="1400" b="0" i="0" baseline="0">
              <a:solidFill>
                <a:schemeClr val="dk1"/>
              </a:solidFill>
              <a:effectLst/>
              <a:latin typeface="ＭＳ ゴシック" panose="020B0609070205080204" pitchFamily="49" charset="-128"/>
              <a:ea typeface="ＭＳ ゴシック" panose="020B0609070205080204" pitchFamily="49" charset="-128"/>
              <a:cs typeface="+mn-cs"/>
            </a:rPr>
            <a:t>実質単年度収支は財政調整基金の取り崩しが増加した関係で赤字となった。</a:t>
          </a:r>
          <a:endParaRPr kumimoji="1" lang="ja-JP" altLang="en-US" sz="1400">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熊本県南小国町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・一般会計、特別会計、公営企業会計ともに赤字額は発生していない。公営企業会計（水道事業・下水道事業）は令和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年度から公営企業会計へ移行している。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特別会計を個別でみると、介護保険特別会計が標準財政規模に対する黒字額の割合が減少したものの国民健康保険特別会計は割合が増加している。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標準財政規模が前年度と比べ微増であったため、全体の比率としては減少している。今後、公共施設の統廃合及び農協跡地の利活用に多大な費用が発生することが見込まれるため、予断を許さない状況である。公営企業に関しては、独立採算に向け、使用料の見直しを行うなど、更なる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6384261</v>
      </c>
      <c r="BO4" s="436"/>
      <c r="BP4" s="436"/>
      <c r="BQ4" s="436"/>
      <c r="BR4" s="436"/>
      <c r="BS4" s="436"/>
      <c r="BT4" s="436"/>
      <c r="BU4" s="437"/>
      <c r="BV4" s="435">
        <v>6348077</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14.2</v>
      </c>
      <c r="CU4" s="576"/>
      <c r="CV4" s="576"/>
      <c r="CW4" s="576"/>
      <c r="CX4" s="576"/>
      <c r="CY4" s="576"/>
      <c r="CZ4" s="576"/>
      <c r="DA4" s="577"/>
      <c r="DB4" s="575">
        <v>14.4</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5909947</v>
      </c>
      <c r="BO5" s="407"/>
      <c r="BP5" s="407"/>
      <c r="BQ5" s="407"/>
      <c r="BR5" s="407"/>
      <c r="BS5" s="407"/>
      <c r="BT5" s="407"/>
      <c r="BU5" s="408"/>
      <c r="BV5" s="406">
        <v>5890995</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93.1</v>
      </c>
      <c r="CU5" s="404"/>
      <c r="CV5" s="404"/>
      <c r="CW5" s="404"/>
      <c r="CX5" s="404"/>
      <c r="CY5" s="404"/>
      <c r="CZ5" s="404"/>
      <c r="DA5" s="405"/>
      <c r="DB5" s="403">
        <v>88.3</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474314</v>
      </c>
      <c r="BO6" s="407"/>
      <c r="BP6" s="407"/>
      <c r="BQ6" s="407"/>
      <c r="BR6" s="407"/>
      <c r="BS6" s="407"/>
      <c r="BT6" s="407"/>
      <c r="BU6" s="408"/>
      <c r="BV6" s="406">
        <v>457082</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93.3</v>
      </c>
      <c r="CU6" s="550"/>
      <c r="CV6" s="550"/>
      <c r="CW6" s="550"/>
      <c r="CX6" s="550"/>
      <c r="CY6" s="550"/>
      <c r="CZ6" s="550"/>
      <c r="DA6" s="551"/>
      <c r="DB6" s="549">
        <v>88.6</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95865</v>
      </c>
      <c r="BO7" s="407"/>
      <c r="BP7" s="407"/>
      <c r="BQ7" s="407"/>
      <c r="BR7" s="407"/>
      <c r="BS7" s="407"/>
      <c r="BT7" s="407"/>
      <c r="BU7" s="408"/>
      <c r="BV7" s="406">
        <v>84238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2674024</v>
      </c>
      <c r="CU7" s="407"/>
      <c r="CV7" s="407"/>
      <c r="CW7" s="407"/>
      <c r="CX7" s="407"/>
      <c r="CY7" s="407"/>
      <c r="CZ7" s="407"/>
      <c r="DA7" s="408"/>
      <c r="DB7" s="406">
        <v>2588813</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378449</v>
      </c>
      <c r="BO8" s="407"/>
      <c r="BP8" s="407"/>
      <c r="BQ8" s="407"/>
      <c r="BR8" s="407"/>
      <c r="BS8" s="407"/>
      <c r="BT8" s="407"/>
      <c r="BU8" s="408"/>
      <c r="BV8" s="406">
        <v>372844</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v>
      </c>
      <c r="CU8" s="510"/>
      <c r="CV8" s="510"/>
      <c r="CW8" s="510"/>
      <c r="CX8" s="510"/>
      <c r="CY8" s="510"/>
      <c r="CZ8" s="510"/>
      <c r="DA8" s="511"/>
      <c r="DB8" s="509">
        <v>0.19</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3750</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5605</v>
      </c>
      <c r="BO9" s="407"/>
      <c r="BP9" s="407"/>
      <c r="BQ9" s="407"/>
      <c r="BR9" s="407"/>
      <c r="BS9" s="407"/>
      <c r="BT9" s="407"/>
      <c r="BU9" s="408"/>
      <c r="BV9" s="406">
        <v>-71021</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7</v>
      </c>
      <c r="CU9" s="404"/>
      <c r="CV9" s="404"/>
      <c r="CW9" s="404"/>
      <c r="CX9" s="404"/>
      <c r="CY9" s="404"/>
      <c r="CZ9" s="404"/>
      <c r="DA9" s="405"/>
      <c r="DB9" s="403">
        <v>7.2</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4048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190373</v>
      </c>
      <c r="BO10" s="407"/>
      <c r="BP10" s="407"/>
      <c r="BQ10" s="407"/>
      <c r="BR10" s="407"/>
      <c r="BS10" s="407"/>
      <c r="BT10" s="407"/>
      <c r="BU10" s="408"/>
      <c r="BV10" s="406">
        <v>272853</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3804</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207837</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3593</v>
      </c>
      <c r="S13" s="494"/>
      <c r="T13" s="494"/>
      <c r="U13" s="494"/>
      <c r="V13" s="495"/>
      <c r="W13" s="496" t="s">
        <v>131</v>
      </c>
      <c r="X13" s="392"/>
      <c r="Y13" s="392"/>
      <c r="Z13" s="392"/>
      <c r="AA13" s="392"/>
      <c r="AB13" s="393"/>
      <c r="AC13" s="359">
        <v>413</v>
      </c>
      <c r="AD13" s="360"/>
      <c r="AE13" s="360"/>
      <c r="AF13" s="360"/>
      <c r="AG13" s="361"/>
      <c r="AH13" s="359">
        <v>509</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-11859</v>
      </c>
      <c r="BO13" s="407"/>
      <c r="BP13" s="407"/>
      <c r="BQ13" s="407"/>
      <c r="BR13" s="407"/>
      <c r="BS13" s="407"/>
      <c r="BT13" s="407"/>
      <c r="BU13" s="408"/>
      <c r="BV13" s="406">
        <v>201832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7.5</v>
      </c>
      <c r="CU13" s="404"/>
      <c r="CV13" s="404"/>
      <c r="CW13" s="404"/>
      <c r="CX13" s="404"/>
      <c r="CY13" s="404"/>
      <c r="CZ13" s="404"/>
      <c r="DA13" s="405"/>
      <c r="DB13" s="403">
        <v>6.6</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3875</v>
      </c>
      <c r="S14" s="494"/>
      <c r="T14" s="494"/>
      <c r="U14" s="494"/>
      <c r="V14" s="495"/>
      <c r="W14" s="497"/>
      <c r="X14" s="395"/>
      <c r="Y14" s="395"/>
      <c r="Z14" s="395"/>
      <c r="AA14" s="395"/>
      <c r="AB14" s="396"/>
      <c r="AC14" s="486">
        <v>19</v>
      </c>
      <c r="AD14" s="487"/>
      <c r="AE14" s="487"/>
      <c r="AF14" s="487"/>
      <c r="AG14" s="488"/>
      <c r="AH14" s="486">
        <v>22.1</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3679</v>
      </c>
      <c r="S15" s="494"/>
      <c r="T15" s="494"/>
      <c r="U15" s="494"/>
      <c r="V15" s="495"/>
      <c r="W15" s="496" t="s">
        <v>137</v>
      </c>
      <c r="X15" s="392"/>
      <c r="Y15" s="392"/>
      <c r="Z15" s="392"/>
      <c r="AA15" s="392"/>
      <c r="AB15" s="393"/>
      <c r="AC15" s="359">
        <v>289</v>
      </c>
      <c r="AD15" s="360"/>
      <c r="AE15" s="360"/>
      <c r="AF15" s="360"/>
      <c r="AG15" s="361"/>
      <c r="AH15" s="359">
        <v>327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508828</v>
      </c>
      <c r="BO15" s="436"/>
      <c r="BP15" s="436"/>
      <c r="BQ15" s="436"/>
      <c r="BR15" s="436"/>
      <c r="BS15" s="436"/>
      <c r="BT15" s="436"/>
      <c r="BU15" s="437"/>
      <c r="BV15" s="435">
        <v>486191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13.3</v>
      </c>
      <c r="AD16" s="487"/>
      <c r="AE16" s="487"/>
      <c r="AF16" s="487"/>
      <c r="AG16" s="488"/>
      <c r="AH16" s="486">
        <v>14.2</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2558237</v>
      </c>
      <c r="BO16" s="407"/>
      <c r="BP16" s="407"/>
      <c r="BQ16" s="407"/>
      <c r="BR16" s="407"/>
      <c r="BS16" s="407"/>
      <c r="BT16" s="407"/>
      <c r="BU16" s="408"/>
      <c r="BV16" s="406">
        <v>2470417</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1473</v>
      </c>
      <c r="AD17" s="360"/>
      <c r="AE17" s="360"/>
      <c r="AF17" s="360"/>
      <c r="AG17" s="361"/>
      <c r="AH17" s="359">
        <v>1469</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619063</v>
      </c>
      <c r="BO17" s="407"/>
      <c r="BP17" s="407"/>
      <c r="BQ17" s="407"/>
      <c r="BR17" s="407"/>
      <c r="BS17" s="407"/>
      <c r="BT17" s="407"/>
      <c r="BU17" s="408"/>
      <c r="BV17" s="406">
        <v>594251</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115.9</v>
      </c>
      <c r="M18" s="459"/>
      <c r="N18" s="459"/>
      <c r="O18" s="459"/>
      <c r="P18" s="459"/>
      <c r="Q18" s="459"/>
      <c r="R18" s="460"/>
      <c r="S18" s="460"/>
      <c r="T18" s="460"/>
      <c r="U18" s="460"/>
      <c r="V18" s="461"/>
      <c r="W18" s="477"/>
      <c r="X18" s="478"/>
      <c r="Y18" s="478"/>
      <c r="Z18" s="478"/>
      <c r="AA18" s="478"/>
      <c r="AB18" s="502"/>
      <c r="AC18" s="376">
        <v>67.7</v>
      </c>
      <c r="AD18" s="377"/>
      <c r="AE18" s="377"/>
      <c r="AF18" s="377"/>
      <c r="AG18" s="462"/>
      <c r="AH18" s="376">
        <v>63.7</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2551361</v>
      </c>
      <c r="BO18" s="407"/>
      <c r="BP18" s="407"/>
      <c r="BQ18" s="407"/>
      <c r="BR18" s="407"/>
      <c r="BS18" s="407"/>
      <c r="BT18" s="407"/>
      <c r="BU18" s="408"/>
      <c r="BV18" s="406">
        <v>2334995</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32</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4882297</v>
      </c>
      <c r="BO19" s="407"/>
      <c r="BP19" s="407"/>
      <c r="BQ19" s="407"/>
      <c r="BR19" s="407"/>
      <c r="BS19" s="407"/>
      <c r="BT19" s="407"/>
      <c r="BU19" s="408"/>
      <c r="BV19" s="406">
        <v>4772364</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1603</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3050071</v>
      </c>
      <c r="BO22" s="436"/>
      <c r="BP22" s="436"/>
      <c r="BQ22" s="436"/>
      <c r="BR22" s="436"/>
      <c r="BS22" s="436"/>
      <c r="BT22" s="436"/>
      <c r="BU22" s="437"/>
      <c r="BV22" s="435">
        <v>3074683</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3036111</v>
      </c>
      <c r="BO23" s="407"/>
      <c r="BP23" s="407"/>
      <c r="BQ23" s="407"/>
      <c r="BR23" s="407"/>
      <c r="BS23" s="407"/>
      <c r="BT23" s="407"/>
      <c r="BU23" s="408"/>
      <c r="BV23" s="406">
        <v>3056690</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7570</v>
      </c>
      <c r="R24" s="360"/>
      <c r="S24" s="360"/>
      <c r="T24" s="360"/>
      <c r="U24" s="360"/>
      <c r="V24" s="361"/>
      <c r="W24" s="449"/>
      <c r="X24" s="386"/>
      <c r="Y24" s="387"/>
      <c r="Z24" s="362" t="s">
        <v>162</v>
      </c>
      <c r="AA24" s="363"/>
      <c r="AB24" s="363"/>
      <c r="AC24" s="363"/>
      <c r="AD24" s="363"/>
      <c r="AE24" s="363"/>
      <c r="AF24" s="363"/>
      <c r="AG24" s="364"/>
      <c r="AH24" s="359">
        <v>84</v>
      </c>
      <c r="AI24" s="360"/>
      <c r="AJ24" s="360"/>
      <c r="AK24" s="360"/>
      <c r="AL24" s="361"/>
      <c r="AM24" s="359">
        <v>234360</v>
      </c>
      <c r="AN24" s="360"/>
      <c r="AO24" s="360"/>
      <c r="AP24" s="360"/>
      <c r="AQ24" s="360"/>
      <c r="AR24" s="361"/>
      <c r="AS24" s="359">
        <v>2790</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2103191</v>
      </c>
      <c r="BO24" s="407"/>
      <c r="BP24" s="407"/>
      <c r="BQ24" s="407"/>
      <c r="BR24" s="407"/>
      <c r="BS24" s="407"/>
      <c r="BT24" s="407"/>
      <c r="BU24" s="408"/>
      <c r="BV24" s="406">
        <v>2010770</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5610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239652</v>
      </c>
      <c r="BO25" s="436"/>
      <c r="BP25" s="436"/>
      <c r="BQ25" s="436"/>
      <c r="BR25" s="436"/>
      <c r="BS25" s="436"/>
      <c r="BT25" s="436"/>
      <c r="BU25" s="437"/>
      <c r="BV25" s="435">
        <v>259170</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5200</v>
      </c>
      <c r="R26" s="360"/>
      <c r="S26" s="360"/>
      <c r="T26" s="360"/>
      <c r="U26" s="360"/>
      <c r="V26" s="361"/>
      <c r="W26" s="449"/>
      <c r="X26" s="386"/>
      <c r="Y26" s="387"/>
      <c r="Z26" s="362" t="s">
        <v>168</v>
      </c>
      <c r="AA26" s="417"/>
      <c r="AB26" s="417"/>
      <c r="AC26" s="417"/>
      <c r="AD26" s="417"/>
      <c r="AE26" s="417"/>
      <c r="AF26" s="417"/>
      <c r="AG26" s="418"/>
      <c r="AH26" s="359">
        <v>1</v>
      </c>
      <c r="AI26" s="360"/>
      <c r="AJ26" s="360"/>
      <c r="AK26" s="360"/>
      <c r="AL26" s="361"/>
      <c r="AM26" s="359" t="s">
        <v>169</v>
      </c>
      <c r="AN26" s="360"/>
      <c r="AO26" s="360"/>
      <c r="AP26" s="360"/>
      <c r="AQ26" s="360"/>
      <c r="AR26" s="361"/>
      <c r="AS26" s="359" t="s">
        <v>169</v>
      </c>
      <c r="AT26" s="360"/>
      <c r="AU26" s="360"/>
      <c r="AV26" s="360"/>
      <c r="AW26" s="360"/>
      <c r="AX26" s="419"/>
      <c r="AY26" s="446" t="s">
        <v>170</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171</v>
      </c>
      <c r="F27" s="363"/>
      <c r="G27" s="363"/>
      <c r="H27" s="363"/>
      <c r="I27" s="363"/>
      <c r="J27" s="363"/>
      <c r="K27" s="364"/>
      <c r="L27" s="359">
        <v>1</v>
      </c>
      <c r="M27" s="360"/>
      <c r="N27" s="360"/>
      <c r="O27" s="360"/>
      <c r="P27" s="361"/>
      <c r="Q27" s="359">
        <v>3010</v>
      </c>
      <c r="R27" s="360"/>
      <c r="S27" s="360"/>
      <c r="T27" s="360"/>
      <c r="U27" s="360"/>
      <c r="V27" s="361"/>
      <c r="W27" s="449"/>
      <c r="X27" s="386"/>
      <c r="Y27" s="387"/>
      <c r="Z27" s="362" t="s">
        <v>172</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173</v>
      </c>
      <c r="AZ27" s="444"/>
      <c r="BA27" s="444"/>
      <c r="BB27" s="444"/>
      <c r="BC27" s="444"/>
      <c r="BD27" s="444"/>
      <c r="BE27" s="444"/>
      <c r="BF27" s="444"/>
      <c r="BG27" s="444"/>
      <c r="BH27" s="444"/>
      <c r="BI27" s="444"/>
      <c r="BJ27" s="444"/>
      <c r="BK27" s="444"/>
      <c r="BL27" s="444"/>
      <c r="BM27" s="445"/>
      <c r="BN27" s="440" t="s">
        <v>122</v>
      </c>
      <c r="BO27" s="441"/>
      <c r="BP27" s="441"/>
      <c r="BQ27" s="441"/>
      <c r="BR27" s="441"/>
      <c r="BS27" s="441"/>
      <c r="BT27" s="441"/>
      <c r="BU27" s="442"/>
      <c r="BV27" s="440" t="s">
        <v>122</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174</v>
      </c>
      <c r="F28" s="363"/>
      <c r="G28" s="363"/>
      <c r="H28" s="363"/>
      <c r="I28" s="363"/>
      <c r="J28" s="363"/>
      <c r="K28" s="364"/>
      <c r="L28" s="359">
        <v>1</v>
      </c>
      <c r="M28" s="360"/>
      <c r="N28" s="360"/>
      <c r="O28" s="360"/>
      <c r="P28" s="361"/>
      <c r="Q28" s="359">
        <v>2480</v>
      </c>
      <c r="R28" s="360"/>
      <c r="S28" s="360"/>
      <c r="T28" s="360"/>
      <c r="U28" s="360"/>
      <c r="V28" s="361"/>
      <c r="W28" s="449"/>
      <c r="X28" s="386"/>
      <c r="Y28" s="387"/>
      <c r="Z28" s="362" t="s">
        <v>175</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176</v>
      </c>
      <c r="AZ28" s="424"/>
      <c r="BA28" s="424"/>
      <c r="BB28" s="425"/>
      <c r="BC28" s="432" t="s">
        <v>46</v>
      </c>
      <c r="BD28" s="433"/>
      <c r="BE28" s="433"/>
      <c r="BF28" s="433"/>
      <c r="BG28" s="433"/>
      <c r="BH28" s="433"/>
      <c r="BI28" s="433"/>
      <c r="BJ28" s="433"/>
      <c r="BK28" s="433"/>
      <c r="BL28" s="433"/>
      <c r="BM28" s="434"/>
      <c r="BN28" s="435">
        <v>1868196</v>
      </c>
      <c r="BO28" s="436"/>
      <c r="BP28" s="436"/>
      <c r="BQ28" s="436"/>
      <c r="BR28" s="436"/>
      <c r="BS28" s="436"/>
      <c r="BT28" s="436"/>
      <c r="BU28" s="437"/>
      <c r="BV28" s="435">
        <v>1885660</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177</v>
      </c>
      <c r="F29" s="363"/>
      <c r="G29" s="363"/>
      <c r="H29" s="363"/>
      <c r="I29" s="363"/>
      <c r="J29" s="363"/>
      <c r="K29" s="364"/>
      <c r="L29" s="359">
        <v>7</v>
      </c>
      <c r="M29" s="360"/>
      <c r="N29" s="360"/>
      <c r="O29" s="360"/>
      <c r="P29" s="361"/>
      <c r="Q29" s="359">
        <v>2260</v>
      </c>
      <c r="R29" s="360"/>
      <c r="S29" s="360"/>
      <c r="T29" s="360"/>
      <c r="U29" s="360"/>
      <c r="V29" s="361"/>
      <c r="W29" s="450"/>
      <c r="X29" s="451"/>
      <c r="Y29" s="452"/>
      <c r="Z29" s="362" t="s">
        <v>178</v>
      </c>
      <c r="AA29" s="363"/>
      <c r="AB29" s="363"/>
      <c r="AC29" s="363"/>
      <c r="AD29" s="363"/>
      <c r="AE29" s="363"/>
      <c r="AF29" s="363"/>
      <c r="AG29" s="364"/>
      <c r="AH29" s="359">
        <v>84</v>
      </c>
      <c r="AI29" s="360"/>
      <c r="AJ29" s="360"/>
      <c r="AK29" s="360"/>
      <c r="AL29" s="361"/>
      <c r="AM29" s="359">
        <v>234360</v>
      </c>
      <c r="AN29" s="360"/>
      <c r="AO29" s="360"/>
      <c r="AP29" s="360"/>
      <c r="AQ29" s="360"/>
      <c r="AR29" s="361"/>
      <c r="AS29" s="359">
        <v>2790</v>
      </c>
      <c r="AT29" s="360"/>
      <c r="AU29" s="360"/>
      <c r="AV29" s="360"/>
      <c r="AW29" s="360"/>
      <c r="AX29" s="419"/>
      <c r="AY29" s="426"/>
      <c r="AZ29" s="427"/>
      <c r="BA29" s="427"/>
      <c r="BB29" s="428"/>
      <c r="BC29" s="420" t="s">
        <v>179</v>
      </c>
      <c r="BD29" s="421"/>
      <c r="BE29" s="421"/>
      <c r="BF29" s="421"/>
      <c r="BG29" s="421"/>
      <c r="BH29" s="421"/>
      <c r="BI29" s="421"/>
      <c r="BJ29" s="421"/>
      <c r="BK29" s="421"/>
      <c r="BL29" s="421"/>
      <c r="BM29" s="422"/>
      <c r="BN29" s="406">
        <v>20536</v>
      </c>
      <c r="BO29" s="407"/>
      <c r="BP29" s="407"/>
      <c r="BQ29" s="407"/>
      <c r="BR29" s="407"/>
      <c r="BS29" s="407"/>
      <c r="BT29" s="407"/>
      <c r="BU29" s="408"/>
      <c r="BV29" s="406">
        <v>13643</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180</v>
      </c>
      <c r="X30" s="374"/>
      <c r="Y30" s="374"/>
      <c r="Z30" s="374"/>
      <c r="AA30" s="374"/>
      <c r="AB30" s="374"/>
      <c r="AC30" s="374"/>
      <c r="AD30" s="374"/>
      <c r="AE30" s="374"/>
      <c r="AF30" s="374"/>
      <c r="AG30" s="375"/>
      <c r="AH30" s="376">
        <v>93.8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2406554</v>
      </c>
      <c r="BO30" s="441"/>
      <c r="BP30" s="441"/>
      <c r="BQ30" s="441"/>
      <c r="BR30" s="441"/>
      <c r="BS30" s="441"/>
      <c r="BT30" s="441"/>
      <c r="BU30" s="442"/>
      <c r="BV30" s="440">
        <v>1931225</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181</v>
      </c>
      <c r="D32" s="365"/>
      <c r="E32" s="365"/>
      <c r="F32" s="365"/>
      <c r="G32" s="365"/>
      <c r="H32" s="365"/>
      <c r="I32" s="365"/>
      <c r="J32" s="365"/>
      <c r="K32" s="365"/>
      <c r="L32" s="365"/>
      <c r="M32" s="365"/>
      <c r="N32" s="365"/>
      <c r="O32" s="365"/>
      <c r="P32" s="365"/>
      <c r="Q32" s="365"/>
      <c r="R32" s="365"/>
      <c r="S32" s="365"/>
      <c r="U32" s="366" t="s">
        <v>182</v>
      </c>
      <c r="V32" s="366"/>
      <c r="W32" s="366"/>
      <c r="X32" s="366"/>
      <c r="Y32" s="366"/>
      <c r="Z32" s="366"/>
      <c r="AA32" s="366"/>
      <c r="AB32" s="366"/>
      <c r="AC32" s="366"/>
      <c r="AD32" s="366"/>
      <c r="AE32" s="366"/>
      <c r="AF32" s="366"/>
      <c r="AG32" s="366"/>
      <c r="AH32" s="366"/>
      <c r="AI32" s="366"/>
      <c r="AJ32" s="366"/>
      <c r="AK32" s="366"/>
      <c r="AM32" s="366" t="s">
        <v>183</v>
      </c>
      <c r="AN32" s="366"/>
      <c r="AO32" s="366"/>
      <c r="AP32" s="366"/>
      <c r="AQ32" s="366"/>
      <c r="AR32" s="366"/>
      <c r="AS32" s="366"/>
      <c r="AT32" s="366"/>
      <c r="AU32" s="366"/>
      <c r="AV32" s="366"/>
      <c r="AW32" s="366"/>
      <c r="AX32" s="366"/>
      <c r="AY32" s="366"/>
      <c r="AZ32" s="366"/>
      <c r="BA32" s="366"/>
      <c r="BB32" s="366"/>
      <c r="BC32" s="366"/>
      <c r="BE32" s="366" t="s">
        <v>184</v>
      </c>
      <c r="BF32" s="366"/>
      <c r="BG32" s="366"/>
      <c r="BH32" s="366"/>
      <c r="BI32" s="366"/>
      <c r="BJ32" s="366"/>
      <c r="BK32" s="366"/>
      <c r="BL32" s="366"/>
      <c r="BM32" s="366"/>
      <c r="BN32" s="366"/>
      <c r="BO32" s="366"/>
      <c r="BP32" s="366"/>
      <c r="BQ32" s="366"/>
      <c r="BR32" s="366"/>
      <c r="BS32" s="366"/>
      <c r="BT32" s="366"/>
      <c r="BU32" s="366"/>
      <c r="BW32" s="366" t="s">
        <v>185</v>
      </c>
      <c r="BX32" s="366"/>
      <c r="BY32" s="366"/>
      <c r="BZ32" s="366"/>
      <c r="CA32" s="366"/>
      <c r="CB32" s="366"/>
      <c r="CC32" s="366"/>
      <c r="CD32" s="366"/>
      <c r="CE32" s="366"/>
      <c r="CF32" s="366"/>
      <c r="CG32" s="366"/>
      <c r="CH32" s="366"/>
      <c r="CI32" s="366"/>
      <c r="CJ32" s="366"/>
      <c r="CK32" s="366"/>
      <c r="CL32" s="366"/>
      <c r="CM32" s="366"/>
      <c r="CO32" s="366" t="s">
        <v>186</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187</v>
      </c>
      <c r="D33" s="358"/>
      <c r="E33" s="357" t="s">
        <v>188</v>
      </c>
      <c r="F33" s="357"/>
      <c r="G33" s="357"/>
      <c r="H33" s="357"/>
      <c r="I33" s="357"/>
      <c r="J33" s="357"/>
      <c r="K33" s="357"/>
      <c r="L33" s="357"/>
      <c r="M33" s="357"/>
      <c r="N33" s="357"/>
      <c r="O33" s="357"/>
      <c r="P33" s="357"/>
      <c r="Q33" s="357"/>
      <c r="R33" s="357"/>
      <c r="S33" s="357"/>
      <c r="T33" s="188"/>
      <c r="U33" s="358" t="s">
        <v>187</v>
      </c>
      <c r="V33" s="358"/>
      <c r="W33" s="357" t="s">
        <v>188</v>
      </c>
      <c r="X33" s="357"/>
      <c r="Y33" s="357"/>
      <c r="Z33" s="357"/>
      <c r="AA33" s="357"/>
      <c r="AB33" s="357"/>
      <c r="AC33" s="357"/>
      <c r="AD33" s="357"/>
      <c r="AE33" s="357"/>
      <c r="AF33" s="357"/>
      <c r="AG33" s="357"/>
      <c r="AH33" s="357"/>
      <c r="AI33" s="357"/>
      <c r="AJ33" s="357"/>
      <c r="AK33" s="357"/>
      <c r="AL33" s="188"/>
      <c r="AM33" s="358" t="s">
        <v>187</v>
      </c>
      <c r="AN33" s="358"/>
      <c r="AO33" s="357" t="s">
        <v>188</v>
      </c>
      <c r="AP33" s="357"/>
      <c r="AQ33" s="357"/>
      <c r="AR33" s="357"/>
      <c r="AS33" s="357"/>
      <c r="AT33" s="357"/>
      <c r="AU33" s="357"/>
      <c r="AV33" s="357"/>
      <c r="AW33" s="357"/>
      <c r="AX33" s="357"/>
      <c r="AY33" s="357"/>
      <c r="AZ33" s="357"/>
      <c r="BA33" s="357"/>
      <c r="BB33" s="357"/>
      <c r="BC33" s="357"/>
      <c r="BD33" s="189"/>
      <c r="BE33" s="357" t="s">
        <v>189</v>
      </c>
      <c r="BF33" s="357"/>
      <c r="BG33" s="357" t="s">
        <v>190</v>
      </c>
      <c r="BH33" s="357"/>
      <c r="BI33" s="357"/>
      <c r="BJ33" s="357"/>
      <c r="BK33" s="357"/>
      <c r="BL33" s="357"/>
      <c r="BM33" s="357"/>
      <c r="BN33" s="357"/>
      <c r="BO33" s="357"/>
      <c r="BP33" s="357"/>
      <c r="BQ33" s="357"/>
      <c r="BR33" s="357"/>
      <c r="BS33" s="357"/>
      <c r="BT33" s="357"/>
      <c r="BU33" s="357"/>
      <c r="BV33" s="189"/>
      <c r="BW33" s="358" t="s">
        <v>189</v>
      </c>
      <c r="BX33" s="358"/>
      <c r="BY33" s="357" t="s">
        <v>191</v>
      </c>
      <c r="BZ33" s="357"/>
      <c r="CA33" s="357"/>
      <c r="CB33" s="357"/>
      <c r="CC33" s="357"/>
      <c r="CD33" s="357"/>
      <c r="CE33" s="357"/>
      <c r="CF33" s="357"/>
      <c r="CG33" s="357"/>
      <c r="CH33" s="357"/>
      <c r="CI33" s="357"/>
      <c r="CJ33" s="357"/>
      <c r="CK33" s="357"/>
      <c r="CL33" s="357"/>
      <c r="CM33" s="357"/>
      <c r="CN33" s="188"/>
      <c r="CO33" s="358" t="s">
        <v>187</v>
      </c>
      <c r="CP33" s="358"/>
      <c r="CQ33" s="357" t="s">
        <v>192</v>
      </c>
      <c r="CR33" s="357"/>
      <c r="CS33" s="357"/>
      <c r="CT33" s="357"/>
      <c r="CU33" s="357"/>
      <c r="CV33" s="357"/>
      <c r="CW33" s="357"/>
      <c r="CX33" s="357"/>
      <c r="CY33" s="357"/>
      <c r="CZ33" s="357"/>
      <c r="DA33" s="357"/>
      <c r="DB33" s="357"/>
      <c r="DC33" s="357"/>
      <c r="DD33" s="357"/>
      <c r="DE33" s="357"/>
      <c r="DF33" s="188"/>
      <c r="DG33" s="356" t="s">
        <v>193</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簡易水道事業会計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熊本県市町村総合事務組合</v>
      </c>
      <c r="BZ34" s="355"/>
      <c r="CA34" s="355"/>
      <c r="CB34" s="355"/>
      <c r="CC34" s="355"/>
      <c r="CD34" s="355"/>
      <c r="CE34" s="355"/>
      <c r="CF34" s="355"/>
      <c r="CG34" s="355"/>
      <c r="CH34" s="355"/>
      <c r="CI34" s="355"/>
      <c r="CJ34" s="355"/>
      <c r="CK34" s="355"/>
      <c r="CL34" s="355"/>
      <c r="CM34" s="355"/>
      <c r="CN34" s="163"/>
      <c r="CO34" s="354">
        <f>IF(CQ34="","",MAX(C34:D43,U34:V43,AM34:AN43,BE34:BF43,BW34:BX43)+1)</f>
        <v>17</v>
      </c>
      <c r="CP34" s="354"/>
      <c r="CQ34" s="355" t="str">
        <f>IF('各会計、関係団体の財政状況及び健全化判断比率'!BS7="","",'各会計、関係団体の財政状況及び健全化判断比率'!BS7)</f>
        <v>株式会社　ＳＭＯ南小国</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下水道事業会計（特定環境保全公共下水道事業）</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小国郷公立病院組合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下水道事業会計（農業集落排水事業）</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阿蘇広域行政事務組合（一般会計）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f t="shared" si="0"/>
        <v>8</v>
      </c>
      <c r="AN37" s="354"/>
      <c r="AO37" s="355" t="str">
        <f>IF('各会計、関係団体の財政状況及び健全化判断比率'!B34="","",'各会計、関係団体の財政状況及び健全化判断比率'!B34)</f>
        <v>下水道事業会計（特定地域生活排水処理事業）</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阿蘇広域行政事務組合
（養護老人ホーム湯の里荘特別会計）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阿蘇広域行政事務組合
（阿蘇ふるさと市町村圏特別会計）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阿蘇広域行政事務組合
（特別養護老人ホーム阿蘇みやま荘特別会計）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熊本県後期高齢者医療広域連合
（一般会計）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f t="shared" si="2"/>
        <v>16</v>
      </c>
      <c r="BX41" s="354"/>
      <c r="BY41" s="355" t="str">
        <f>IF('各会計、関係団体の財政状況及び健全化判断比率'!B75="","",'各会計、関係団体の財政状況及び健全化判断比率'!B75)</f>
        <v>熊本県後期高齢者医療広域連合
（後期高齢者医療特別会計）</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351" t="s">
        <v>195</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196</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197</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198</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199</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200</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201</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202</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b2sIWuoZFhYD545vIpzqc5XozvT3s6Pw7dMtVjTenuwIpto3r4CfCtCxiPCQpydPRzJ0HjfzNyx8WSdnHPxnCg==" saltValue="9XyaJNlEZoAMcPhCmeDj4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1" zoomScale="40" zoomScaleNormal="4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36" t="s">
        <v>534</v>
      </c>
      <c r="D34" s="1136"/>
      <c r="E34" s="1137"/>
      <c r="F34" s="32">
        <v>23</v>
      </c>
      <c r="G34" s="33">
        <v>17.399999999999999</v>
      </c>
      <c r="H34" s="33">
        <v>16.97</v>
      </c>
      <c r="I34" s="33">
        <v>14.4</v>
      </c>
      <c r="J34" s="34">
        <v>14.15</v>
      </c>
      <c r="K34" s="22"/>
      <c r="L34" s="22"/>
      <c r="M34" s="22"/>
      <c r="N34" s="22"/>
      <c r="O34" s="22"/>
      <c r="P34" s="22"/>
    </row>
    <row r="35" spans="1:16" ht="39" customHeight="1" x14ac:dyDescent="0.2">
      <c r="A35" s="22"/>
      <c r="B35" s="35"/>
      <c r="C35" s="1132" t="s">
        <v>535</v>
      </c>
      <c r="D35" s="1132"/>
      <c r="E35" s="1133"/>
      <c r="F35" s="36" t="s">
        <v>489</v>
      </c>
      <c r="G35" s="37" t="s">
        <v>489</v>
      </c>
      <c r="H35" s="37" t="s">
        <v>489</v>
      </c>
      <c r="I35" s="37" t="s">
        <v>489</v>
      </c>
      <c r="J35" s="38">
        <v>2.88</v>
      </c>
      <c r="K35" s="22"/>
      <c r="L35" s="22"/>
      <c r="M35" s="22"/>
      <c r="N35" s="22"/>
      <c r="O35" s="22"/>
      <c r="P35" s="22"/>
    </row>
    <row r="36" spans="1:16" ht="39" customHeight="1" x14ac:dyDescent="0.2">
      <c r="A36" s="22"/>
      <c r="B36" s="35"/>
      <c r="C36" s="1132" t="s">
        <v>536</v>
      </c>
      <c r="D36" s="1132"/>
      <c r="E36" s="1133"/>
      <c r="F36" s="36" t="s">
        <v>489</v>
      </c>
      <c r="G36" s="37" t="s">
        <v>489</v>
      </c>
      <c r="H36" s="37" t="s">
        <v>489</v>
      </c>
      <c r="I36" s="37" t="s">
        <v>489</v>
      </c>
      <c r="J36" s="38">
        <v>1.52</v>
      </c>
      <c r="K36" s="22"/>
      <c r="L36" s="22"/>
      <c r="M36" s="22"/>
      <c r="N36" s="22"/>
      <c r="O36" s="22"/>
      <c r="P36" s="22"/>
    </row>
    <row r="37" spans="1:16" ht="39" customHeight="1" x14ac:dyDescent="0.2">
      <c r="A37" s="22"/>
      <c r="B37" s="35"/>
      <c r="C37" s="1132" t="s">
        <v>537</v>
      </c>
      <c r="D37" s="1132"/>
      <c r="E37" s="1133"/>
      <c r="F37" s="36">
        <v>0.42</v>
      </c>
      <c r="G37" s="37">
        <v>0.72</v>
      </c>
      <c r="H37" s="37">
        <v>0.72</v>
      </c>
      <c r="I37" s="37">
        <v>1.04</v>
      </c>
      <c r="J37" s="38">
        <v>0.98</v>
      </c>
      <c r="K37" s="22"/>
      <c r="L37" s="22"/>
      <c r="M37" s="22"/>
      <c r="N37" s="22"/>
      <c r="O37" s="22"/>
      <c r="P37" s="22"/>
    </row>
    <row r="38" spans="1:16" ht="39" customHeight="1" x14ac:dyDescent="0.2">
      <c r="A38" s="22"/>
      <c r="B38" s="35"/>
      <c r="C38" s="1132" t="s">
        <v>538</v>
      </c>
      <c r="D38" s="1132"/>
      <c r="E38" s="1133"/>
      <c r="F38" s="36" t="s">
        <v>489</v>
      </c>
      <c r="G38" s="37" t="s">
        <v>489</v>
      </c>
      <c r="H38" s="37" t="s">
        <v>489</v>
      </c>
      <c r="I38" s="37" t="s">
        <v>489</v>
      </c>
      <c r="J38" s="38">
        <v>0.57999999999999996</v>
      </c>
      <c r="K38" s="22"/>
      <c r="L38" s="22"/>
      <c r="M38" s="22"/>
      <c r="N38" s="22"/>
      <c r="O38" s="22"/>
      <c r="P38" s="22"/>
    </row>
    <row r="39" spans="1:16" ht="39" customHeight="1" x14ac:dyDescent="0.2">
      <c r="A39" s="22"/>
      <c r="B39" s="35"/>
      <c r="C39" s="1132" t="s">
        <v>539</v>
      </c>
      <c r="D39" s="1132"/>
      <c r="E39" s="1133"/>
      <c r="F39" s="36" t="s">
        <v>489</v>
      </c>
      <c r="G39" s="37" t="s">
        <v>489</v>
      </c>
      <c r="H39" s="37" t="s">
        <v>489</v>
      </c>
      <c r="I39" s="37" t="s">
        <v>489</v>
      </c>
      <c r="J39" s="38">
        <v>0.42</v>
      </c>
      <c r="K39" s="22"/>
      <c r="L39" s="22"/>
      <c r="M39" s="22"/>
      <c r="N39" s="22"/>
      <c r="O39" s="22"/>
      <c r="P39" s="22"/>
    </row>
    <row r="40" spans="1:16" ht="39" customHeight="1" x14ac:dyDescent="0.2">
      <c r="A40" s="22"/>
      <c r="B40" s="35"/>
      <c r="C40" s="1132" t="s">
        <v>540</v>
      </c>
      <c r="D40" s="1132"/>
      <c r="E40" s="1133"/>
      <c r="F40" s="36">
        <v>0.42</v>
      </c>
      <c r="G40" s="37">
        <v>0.52</v>
      </c>
      <c r="H40" s="37">
        <v>0.21</v>
      </c>
      <c r="I40" s="37">
        <v>0.08</v>
      </c>
      <c r="J40" s="38">
        <v>0.2</v>
      </c>
      <c r="K40" s="22"/>
      <c r="L40" s="22"/>
      <c r="M40" s="22"/>
      <c r="N40" s="22"/>
      <c r="O40" s="22"/>
      <c r="P40" s="22"/>
    </row>
    <row r="41" spans="1:16" ht="39" customHeight="1" x14ac:dyDescent="0.2">
      <c r="A41" s="22"/>
      <c r="B41" s="35"/>
      <c r="C41" s="1132" t="s">
        <v>541</v>
      </c>
      <c r="D41" s="1132"/>
      <c r="E41" s="1133"/>
      <c r="F41" s="36">
        <v>0.02</v>
      </c>
      <c r="G41" s="37">
        <v>0.01</v>
      </c>
      <c r="H41" s="37">
        <v>0.01</v>
      </c>
      <c r="I41" s="37">
        <v>0</v>
      </c>
      <c r="J41" s="38">
        <v>0</v>
      </c>
      <c r="K41" s="22"/>
      <c r="L41" s="22"/>
      <c r="M41" s="22"/>
      <c r="N41" s="22"/>
      <c r="O41" s="22"/>
      <c r="P41" s="22"/>
    </row>
    <row r="42" spans="1:16" ht="39" customHeight="1" x14ac:dyDescent="0.2">
      <c r="A42" s="22"/>
      <c r="B42" s="39"/>
      <c r="C42" s="1132" t="s">
        <v>542</v>
      </c>
      <c r="D42" s="1132"/>
      <c r="E42" s="1133"/>
      <c r="F42" s="36" t="s">
        <v>489</v>
      </c>
      <c r="G42" s="37" t="s">
        <v>489</v>
      </c>
      <c r="H42" s="37" t="s">
        <v>489</v>
      </c>
      <c r="I42" s="37" t="s">
        <v>489</v>
      </c>
      <c r="J42" s="38" t="s">
        <v>489</v>
      </c>
      <c r="K42" s="22"/>
      <c r="L42" s="22"/>
      <c r="M42" s="22"/>
      <c r="N42" s="22"/>
      <c r="O42" s="22"/>
      <c r="P42" s="22"/>
    </row>
    <row r="43" spans="1:16" ht="39" customHeight="1" thickBot="1" x14ac:dyDescent="0.25">
      <c r="A43" s="22"/>
      <c r="B43" s="40"/>
      <c r="C43" s="1134" t="s">
        <v>543</v>
      </c>
      <c r="D43" s="1134"/>
      <c r="E43" s="1135"/>
      <c r="F43" s="41">
        <v>1.1499999999999999</v>
      </c>
      <c r="G43" s="42">
        <v>0.61</v>
      </c>
      <c r="H43" s="42">
        <v>0.76</v>
      </c>
      <c r="I43" s="42">
        <v>1.46</v>
      </c>
      <c r="J43" s="43" t="s">
        <v>489</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gr+t9j1mcYjnOKSYIQaWK/F6K3SwvfbFWadjbA3qLSByajQUrFPiR3QplTiWbq3/qPAv/+Gu3N0+KrpfURYHrw==" saltValue="fxlY92XGVRMPwMFCoeSS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9" zoomScale="55" zoomScaleNormal="55" zoomScaleSheetLayoutView="55" workbookViewId="0">
      <selection activeCell="O47" sqref="O47"/>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527</v>
      </c>
      <c r="L44" s="54" t="s">
        <v>528</v>
      </c>
      <c r="M44" s="54" t="s">
        <v>529</v>
      </c>
      <c r="N44" s="54" t="s">
        <v>530</v>
      </c>
      <c r="O44" s="55" t="s">
        <v>531</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285</v>
      </c>
      <c r="L45" s="58">
        <v>318</v>
      </c>
      <c r="M45" s="58">
        <v>380</v>
      </c>
      <c r="N45" s="58">
        <v>362</v>
      </c>
      <c r="O45" s="59">
        <v>354</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489</v>
      </c>
      <c r="L46" s="62" t="s">
        <v>489</v>
      </c>
      <c r="M46" s="62" t="s">
        <v>489</v>
      </c>
      <c r="N46" s="62" t="s">
        <v>489</v>
      </c>
      <c r="O46" s="63" t="s">
        <v>489</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489</v>
      </c>
      <c r="L47" s="62" t="s">
        <v>489</v>
      </c>
      <c r="M47" s="62" t="s">
        <v>489</v>
      </c>
      <c r="N47" s="62" t="s">
        <v>489</v>
      </c>
      <c r="O47" s="63" t="s">
        <v>489</v>
      </c>
      <c r="P47" s="46"/>
      <c r="Q47" s="46"/>
      <c r="R47" s="46"/>
      <c r="S47" s="46"/>
      <c r="T47" s="46"/>
      <c r="U47" s="46"/>
    </row>
    <row r="48" spans="1:21" ht="30.75" customHeight="1" x14ac:dyDescent="0.2">
      <c r="A48" s="46"/>
      <c r="B48" s="1163"/>
      <c r="C48" s="1164"/>
      <c r="D48" s="60"/>
      <c r="E48" s="1140" t="s">
        <v>13</v>
      </c>
      <c r="F48" s="1140"/>
      <c r="G48" s="1140"/>
      <c r="H48" s="1140"/>
      <c r="I48" s="1140"/>
      <c r="J48" s="1141"/>
      <c r="K48" s="61">
        <v>128</v>
      </c>
      <c r="L48" s="62">
        <v>77</v>
      </c>
      <c r="M48" s="62">
        <v>112</v>
      </c>
      <c r="N48" s="62">
        <v>90</v>
      </c>
      <c r="O48" s="63">
        <v>107</v>
      </c>
      <c r="P48" s="46"/>
      <c r="Q48" s="46"/>
      <c r="R48" s="46"/>
      <c r="S48" s="46"/>
      <c r="T48" s="46"/>
      <c r="U48" s="46"/>
    </row>
    <row r="49" spans="1:21" ht="30.75" customHeight="1" x14ac:dyDescent="0.2">
      <c r="A49" s="46"/>
      <c r="B49" s="1163"/>
      <c r="C49" s="1164"/>
      <c r="D49" s="60"/>
      <c r="E49" s="1140" t="s">
        <v>14</v>
      </c>
      <c r="F49" s="1140"/>
      <c r="G49" s="1140"/>
      <c r="H49" s="1140"/>
      <c r="I49" s="1140"/>
      <c r="J49" s="1141"/>
      <c r="K49" s="61">
        <v>28</v>
      </c>
      <c r="L49" s="62">
        <v>29</v>
      </c>
      <c r="M49" s="62">
        <v>40</v>
      </c>
      <c r="N49" s="62">
        <v>40</v>
      </c>
      <c r="O49" s="63">
        <v>31</v>
      </c>
      <c r="P49" s="46"/>
      <c r="Q49" s="46"/>
      <c r="R49" s="46"/>
      <c r="S49" s="46"/>
      <c r="T49" s="46"/>
      <c r="U49" s="46"/>
    </row>
    <row r="50" spans="1:21" ht="30.75" customHeight="1" x14ac:dyDescent="0.2">
      <c r="A50" s="46"/>
      <c r="B50" s="1163"/>
      <c r="C50" s="1164"/>
      <c r="D50" s="60"/>
      <c r="E50" s="1140" t="s">
        <v>15</v>
      </c>
      <c r="F50" s="1140"/>
      <c r="G50" s="1140"/>
      <c r="H50" s="1140"/>
      <c r="I50" s="1140"/>
      <c r="J50" s="1141"/>
      <c r="K50" s="61">
        <v>2</v>
      </c>
      <c r="L50" s="62">
        <v>2</v>
      </c>
      <c r="M50" s="62">
        <v>2</v>
      </c>
      <c r="N50" s="62">
        <v>2</v>
      </c>
      <c r="O50" s="63" t="s">
        <v>489</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489</v>
      </c>
      <c r="L51" s="62" t="s">
        <v>489</v>
      </c>
      <c r="M51" s="62" t="s">
        <v>489</v>
      </c>
      <c r="N51" s="62" t="s">
        <v>489</v>
      </c>
      <c r="O51" s="63" t="s">
        <v>489</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300</v>
      </c>
      <c r="L52" s="62">
        <v>313</v>
      </c>
      <c r="M52" s="62">
        <v>351</v>
      </c>
      <c r="N52" s="62">
        <v>327</v>
      </c>
      <c r="O52" s="63">
        <v>318</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143</v>
      </c>
      <c r="L53" s="67">
        <v>113</v>
      </c>
      <c r="M53" s="67">
        <v>183</v>
      </c>
      <c r="N53" s="67">
        <v>167</v>
      </c>
      <c r="O53" s="68">
        <v>174</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jCt54doUJ9g8O+lS+nJmW/WcWUmrdeXlshQm2NQsoRv28P52dAlCqUTALOmsgYvL26O8g3kiAJ6k9iM3gSbkEQ==" saltValue="Nw87+rsFEJhJOSdWnu7If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9" zoomScale="40" zoomScaleNormal="4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527</v>
      </c>
      <c r="J40" s="101" t="s">
        <v>528</v>
      </c>
      <c r="K40" s="101" t="s">
        <v>529</v>
      </c>
      <c r="L40" s="101" t="s">
        <v>530</v>
      </c>
      <c r="M40" s="102" t="s">
        <v>531</v>
      </c>
    </row>
    <row r="41" spans="2:13" ht="27.75" customHeight="1" x14ac:dyDescent="0.2">
      <c r="B41" s="1181" t="s">
        <v>30</v>
      </c>
      <c r="C41" s="1182"/>
      <c r="D41" s="103"/>
      <c r="E41" s="1183" t="s">
        <v>31</v>
      </c>
      <c r="F41" s="1183"/>
      <c r="G41" s="1183"/>
      <c r="H41" s="1184"/>
      <c r="I41" s="330">
        <v>3264</v>
      </c>
      <c r="J41" s="331">
        <v>3177</v>
      </c>
      <c r="K41" s="331">
        <v>3028</v>
      </c>
      <c r="L41" s="331">
        <v>3075</v>
      </c>
      <c r="M41" s="332">
        <v>3050</v>
      </c>
    </row>
    <row r="42" spans="2:13" ht="27.75" customHeight="1" x14ac:dyDescent="0.2">
      <c r="B42" s="1171"/>
      <c r="C42" s="1172"/>
      <c r="D42" s="104"/>
      <c r="E42" s="1175" t="s">
        <v>32</v>
      </c>
      <c r="F42" s="1175"/>
      <c r="G42" s="1175"/>
      <c r="H42" s="1176"/>
      <c r="I42" s="333">
        <v>5</v>
      </c>
      <c r="J42" s="334">
        <v>4</v>
      </c>
      <c r="K42" s="334">
        <v>2</v>
      </c>
      <c r="L42" s="334" t="s">
        <v>489</v>
      </c>
      <c r="M42" s="335" t="s">
        <v>489</v>
      </c>
    </row>
    <row r="43" spans="2:13" ht="27.75" customHeight="1" x14ac:dyDescent="0.2">
      <c r="B43" s="1171"/>
      <c r="C43" s="1172"/>
      <c r="D43" s="104"/>
      <c r="E43" s="1175" t="s">
        <v>33</v>
      </c>
      <c r="F43" s="1175"/>
      <c r="G43" s="1175"/>
      <c r="H43" s="1176"/>
      <c r="I43" s="333">
        <v>1550</v>
      </c>
      <c r="J43" s="334">
        <v>1457</v>
      </c>
      <c r="K43" s="334">
        <v>1421</v>
      </c>
      <c r="L43" s="334">
        <v>1341</v>
      </c>
      <c r="M43" s="335">
        <v>1211</v>
      </c>
    </row>
    <row r="44" spans="2:13" ht="27.75" customHeight="1" x14ac:dyDescent="0.2">
      <c r="B44" s="1171"/>
      <c r="C44" s="1172"/>
      <c r="D44" s="104"/>
      <c r="E44" s="1175" t="s">
        <v>34</v>
      </c>
      <c r="F44" s="1175"/>
      <c r="G44" s="1175"/>
      <c r="H44" s="1176"/>
      <c r="I44" s="333">
        <v>133</v>
      </c>
      <c r="J44" s="334">
        <v>140</v>
      </c>
      <c r="K44" s="334">
        <v>158</v>
      </c>
      <c r="L44" s="334">
        <v>171</v>
      </c>
      <c r="M44" s="335">
        <v>177</v>
      </c>
    </row>
    <row r="45" spans="2:13" ht="27.75" customHeight="1" x14ac:dyDescent="0.2">
      <c r="B45" s="1171"/>
      <c r="C45" s="1172"/>
      <c r="D45" s="104"/>
      <c r="E45" s="1175" t="s">
        <v>35</v>
      </c>
      <c r="F45" s="1175"/>
      <c r="G45" s="1175"/>
      <c r="H45" s="1176"/>
      <c r="I45" s="333">
        <v>479</v>
      </c>
      <c r="J45" s="334">
        <v>414</v>
      </c>
      <c r="K45" s="334">
        <v>337</v>
      </c>
      <c r="L45" s="334">
        <v>359</v>
      </c>
      <c r="M45" s="335">
        <v>277</v>
      </c>
    </row>
    <row r="46" spans="2:13" ht="27.75" customHeight="1" x14ac:dyDescent="0.2">
      <c r="B46" s="1171"/>
      <c r="C46" s="1172"/>
      <c r="D46" s="105"/>
      <c r="E46" s="1175" t="s">
        <v>36</v>
      </c>
      <c r="F46" s="1175"/>
      <c r="G46" s="1175"/>
      <c r="H46" s="1176"/>
      <c r="I46" s="333" t="s">
        <v>489</v>
      </c>
      <c r="J46" s="334" t="s">
        <v>489</v>
      </c>
      <c r="K46" s="334" t="s">
        <v>489</v>
      </c>
      <c r="L46" s="334" t="s">
        <v>489</v>
      </c>
      <c r="M46" s="335" t="s">
        <v>489</v>
      </c>
    </row>
    <row r="47" spans="2:13" ht="27.75" customHeight="1" x14ac:dyDescent="0.2">
      <c r="B47" s="1171"/>
      <c r="C47" s="1172"/>
      <c r="D47" s="106"/>
      <c r="E47" s="1185" t="s">
        <v>37</v>
      </c>
      <c r="F47" s="1186"/>
      <c r="G47" s="1186"/>
      <c r="H47" s="1187"/>
      <c r="I47" s="333" t="s">
        <v>489</v>
      </c>
      <c r="J47" s="334" t="s">
        <v>489</v>
      </c>
      <c r="K47" s="334" t="s">
        <v>489</v>
      </c>
      <c r="L47" s="334" t="s">
        <v>489</v>
      </c>
      <c r="M47" s="335" t="s">
        <v>489</v>
      </c>
    </row>
    <row r="48" spans="2:13" ht="27.75" customHeight="1" x14ac:dyDescent="0.2">
      <c r="B48" s="1171"/>
      <c r="C48" s="1172"/>
      <c r="D48" s="104"/>
      <c r="E48" s="1175" t="s">
        <v>38</v>
      </c>
      <c r="F48" s="1175"/>
      <c r="G48" s="1175"/>
      <c r="H48" s="1176"/>
      <c r="I48" s="333" t="s">
        <v>489</v>
      </c>
      <c r="J48" s="334" t="s">
        <v>489</v>
      </c>
      <c r="K48" s="334" t="s">
        <v>489</v>
      </c>
      <c r="L48" s="334" t="s">
        <v>489</v>
      </c>
      <c r="M48" s="335" t="s">
        <v>489</v>
      </c>
    </row>
    <row r="49" spans="2:13" ht="27.75" customHeight="1" x14ac:dyDescent="0.2">
      <c r="B49" s="1173"/>
      <c r="C49" s="1174"/>
      <c r="D49" s="104"/>
      <c r="E49" s="1175" t="s">
        <v>39</v>
      </c>
      <c r="F49" s="1175"/>
      <c r="G49" s="1175"/>
      <c r="H49" s="1176"/>
      <c r="I49" s="333" t="s">
        <v>489</v>
      </c>
      <c r="J49" s="334" t="s">
        <v>489</v>
      </c>
      <c r="K49" s="334" t="s">
        <v>489</v>
      </c>
      <c r="L49" s="334" t="s">
        <v>489</v>
      </c>
      <c r="M49" s="335" t="s">
        <v>489</v>
      </c>
    </row>
    <row r="50" spans="2:13" ht="27.75" customHeight="1" x14ac:dyDescent="0.2">
      <c r="B50" s="1169" t="s">
        <v>40</v>
      </c>
      <c r="C50" s="1170"/>
      <c r="D50" s="107"/>
      <c r="E50" s="1175" t="s">
        <v>41</v>
      </c>
      <c r="F50" s="1175"/>
      <c r="G50" s="1175"/>
      <c r="H50" s="1176"/>
      <c r="I50" s="333">
        <v>2000</v>
      </c>
      <c r="J50" s="334">
        <v>2647</v>
      </c>
      <c r="K50" s="334">
        <v>3193</v>
      </c>
      <c r="L50" s="334">
        <v>3928</v>
      </c>
      <c r="M50" s="335">
        <v>4382</v>
      </c>
    </row>
    <row r="51" spans="2:13" ht="27.75" customHeight="1" x14ac:dyDescent="0.2">
      <c r="B51" s="1171"/>
      <c r="C51" s="1172"/>
      <c r="D51" s="104"/>
      <c r="E51" s="1175" t="s">
        <v>42</v>
      </c>
      <c r="F51" s="1175"/>
      <c r="G51" s="1175"/>
      <c r="H51" s="1176"/>
      <c r="I51" s="333">
        <v>97</v>
      </c>
      <c r="J51" s="334">
        <v>72</v>
      </c>
      <c r="K51" s="334">
        <v>46</v>
      </c>
      <c r="L51" s="334">
        <v>30</v>
      </c>
      <c r="M51" s="335">
        <v>20</v>
      </c>
    </row>
    <row r="52" spans="2:13" ht="27.75" customHeight="1" x14ac:dyDescent="0.2">
      <c r="B52" s="1173"/>
      <c r="C52" s="1174"/>
      <c r="D52" s="104"/>
      <c r="E52" s="1175" t="s">
        <v>43</v>
      </c>
      <c r="F52" s="1175"/>
      <c r="G52" s="1175"/>
      <c r="H52" s="1176"/>
      <c r="I52" s="333">
        <v>3473</v>
      </c>
      <c r="J52" s="334">
        <v>3199</v>
      </c>
      <c r="K52" s="334">
        <v>3093</v>
      </c>
      <c r="L52" s="334">
        <v>3167</v>
      </c>
      <c r="M52" s="335">
        <v>3046</v>
      </c>
    </row>
    <row r="53" spans="2:13" ht="27.75" customHeight="1" thickBot="1" x14ac:dyDescent="0.25">
      <c r="B53" s="1177" t="s">
        <v>19</v>
      </c>
      <c r="C53" s="1178"/>
      <c r="D53" s="108"/>
      <c r="E53" s="1179" t="s">
        <v>44</v>
      </c>
      <c r="F53" s="1179"/>
      <c r="G53" s="1179"/>
      <c r="H53" s="1180"/>
      <c r="I53" s="336">
        <v>-140</v>
      </c>
      <c r="J53" s="337">
        <v>-728</v>
      </c>
      <c r="K53" s="337">
        <v>-1387</v>
      </c>
      <c r="L53" s="337">
        <v>-2179</v>
      </c>
      <c r="M53" s="338">
        <v>-2732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SYi5gX8IyBvTcPvBE574hkkXHnQxwx9jGxmnX7TSV6JLJ1nUyOHfGl60kp2sDy5GGqEpgoT1cSF/Ukj2s49Cbg==" saltValue="kMDJV8zqe/r3WQ8joruGs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55" zoomScale="55" zoomScaleNormal="5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529</v>
      </c>
      <c r="G54" s="117" t="s">
        <v>530</v>
      </c>
      <c r="H54" s="118" t="s">
        <v>531</v>
      </c>
    </row>
    <row r="55" spans="2:8" ht="52.5" customHeight="1" x14ac:dyDescent="0.2">
      <c r="B55" s="119"/>
      <c r="C55" s="1196" t="s">
        <v>46</v>
      </c>
      <c r="D55" s="1196"/>
      <c r="E55" s="1197"/>
      <c r="F55" s="339">
        <v>1613</v>
      </c>
      <c r="G55" s="339">
        <v>1886</v>
      </c>
      <c r="H55" s="340">
        <v>1868</v>
      </c>
    </row>
    <row r="56" spans="2:8" ht="52.5" customHeight="1" x14ac:dyDescent="0.2">
      <c r="B56" s="120"/>
      <c r="C56" s="1198" t="s">
        <v>47</v>
      </c>
      <c r="D56" s="1198"/>
      <c r="E56" s="1199"/>
      <c r="F56" s="341">
        <v>5</v>
      </c>
      <c r="G56" s="341">
        <v>14</v>
      </c>
      <c r="H56" s="342">
        <v>21</v>
      </c>
    </row>
    <row r="57" spans="2:8" ht="53.25" customHeight="1" x14ac:dyDescent="0.2">
      <c r="B57" s="120"/>
      <c r="C57" s="1200" t="s">
        <v>48</v>
      </c>
      <c r="D57" s="1200"/>
      <c r="E57" s="1201"/>
      <c r="F57" s="343">
        <v>1452</v>
      </c>
      <c r="G57" s="343">
        <v>1931</v>
      </c>
      <c r="H57" s="344">
        <v>2407</v>
      </c>
    </row>
    <row r="58" spans="2:8" ht="45.75" customHeight="1" x14ac:dyDescent="0.2">
      <c r="B58" s="121"/>
      <c r="C58" s="1188" t="s">
        <v>549</v>
      </c>
      <c r="D58" s="1189"/>
      <c r="E58" s="1190"/>
      <c r="F58" s="345">
        <v>1012</v>
      </c>
      <c r="G58" s="345">
        <v>1487</v>
      </c>
      <c r="H58" s="346">
        <v>1962</v>
      </c>
    </row>
    <row r="59" spans="2:8" ht="45.75" customHeight="1" x14ac:dyDescent="0.2">
      <c r="B59" s="121"/>
      <c r="C59" s="1188" t="s">
        <v>550</v>
      </c>
      <c r="D59" s="1189"/>
      <c r="E59" s="1190"/>
      <c r="F59" s="345">
        <v>153</v>
      </c>
      <c r="G59" s="345">
        <v>153</v>
      </c>
      <c r="H59" s="346">
        <v>153</v>
      </c>
    </row>
    <row r="60" spans="2:8" ht="45.75" customHeight="1" x14ac:dyDescent="0.2">
      <c r="B60" s="121"/>
      <c r="C60" s="1188" t="s">
        <v>551</v>
      </c>
      <c r="D60" s="1189"/>
      <c r="E60" s="1190"/>
      <c r="F60" s="345">
        <v>159</v>
      </c>
      <c r="G60" s="345">
        <v>157</v>
      </c>
      <c r="H60" s="346">
        <v>128</v>
      </c>
    </row>
    <row r="61" spans="2:8" ht="45.75" customHeight="1" x14ac:dyDescent="0.2">
      <c r="B61" s="121"/>
      <c r="C61" s="1188" t="s">
        <v>552</v>
      </c>
      <c r="D61" s="1189"/>
      <c r="E61" s="1190"/>
      <c r="F61" s="345">
        <v>81</v>
      </c>
      <c r="G61" s="345">
        <v>61</v>
      </c>
      <c r="H61" s="346">
        <v>74</v>
      </c>
    </row>
    <row r="62" spans="2:8" ht="45.75" customHeight="1" thickBot="1" x14ac:dyDescent="0.25">
      <c r="B62" s="122"/>
      <c r="C62" s="1191" t="s">
        <v>553</v>
      </c>
      <c r="D62" s="1192"/>
      <c r="E62" s="1193"/>
      <c r="F62" s="347">
        <v>21</v>
      </c>
      <c r="G62" s="347">
        <v>25</v>
      </c>
      <c r="H62" s="348">
        <v>38</v>
      </c>
    </row>
    <row r="63" spans="2:8" ht="52.5" customHeight="1" thickBot="1" x14ac:dyDescent="0.25">
      <c r="B63" s="123"/>
      <c r="C63" s="1194" t="s">
        <v>49</v>
      </c>
      <c r="D63" s="1194"/>
      <c r="E63" s="1195"/>
      <c r="F63" s="349">
        <v>3070</v>
      </c>
      <c r="G63" s="349">
        <v>3831</v>
      </c>
      <c r="H63" s="350">
        <v>4295</v>
      </c>
    </row>
    <row r="64" spans="2:8" ht="13.2" x14ac:dyDescent="0.2"/>
  </sheetData>
  <sheetProtection algorithmName="SHA-512" hashValue="AF3zY8nx9SDrTb22L3NDuQ8Yw7wajUY/IL75Tsbdinlp6dalWPDydEZo5xxz4SnnbBKNTriLZaGKTLuIU0kUpg==" saltValue="GJZkG7Furd+iR/nAhz4OS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526</v>
      </c>
      <c r="G2" s="137"/>
      <c r="H2" s="138"/>
    </row>
    <row r="3" spans="1:8" x14ac:dyDescent="0.2">
      <c r="A3" s="134" t="s">
        <v>519</v>
      </c>
      <c r="B3" s="139"/>
      <c r="C3" s="140"/>
      <c r="D3" s="141">
        <v>73665</v>
      </c>
      <c r="E3" s="142"/>
      <c r="F3" s="143">
        <v>301035</v>
      </c>
      <c r="G3" s="144"/>
      <c r="H3" s="145"/>
    </row>
    <row r="4" spans="1:8" x14ac:dyDescent="0.2">
      <c r="A4" s="146"/>
      <c r="B4" s="147"/>
      <c r="C4" s="148"/>
      <c r="D4" s="149">
        <v>34158</v>
      </c>
      <c r="E4" s="150"/>
      <c r="F4" s="151">
        <v>154376</v>
      </c>
      <c r="G4" s="152"/>
      <c r="H4" s="153"/>
    </row>
    <row r="5" spans="1:8" x14ac:dyDescent="0.2">
      <c r="A5" s="134" t="s">
        <v>521</v>
      </c>
      <c r="B5" s="139"/>
      <c r="C5" s="140"/>
      <c r="D5" s="141">
        <v>126140</v>
      </c>
      <c r="E5" s="142"/>
      <c r="F5" s="143">
        <v>362690</v>
      </c>
      <c r="G5" s="144"/>
      <c r="H5" s="145"/>
    </row>
    <row r="6" spans="1:8" x14ac:dyDescent="0.2">
      <c r="A6" s="146"/>
      <c r="B6" s="147"/>
      <c r="C6" s="148"/>
      <c r="D6" s="149">
        <v>88655</v>
      </c>
      <c r="E6" s="150"/>
      <c r="F6" s="151">
        <v>172580</v>
      </c>
      <c r="G6" s="152"/>
      <c r="H6" s="153"/>
    </row>
    <row r="7" spans="1:8" x14ac:dyDescent="0.2">
      <c r="A7" s="134" t="s">
        <v>522</v>
      </c>
      <c r="B7" s="139"/>
      <c r="C7" s="140"/>
      <c r="D7" s="141">
        <v>78937</v>
      </c>
      <c r="E7" s="142"/>
      <c r="F7" s="143">
        <v>296093</v>
      </c>
      <c r="G7" s="144"/>
      <c r="H7" s="145"/>
    </row>
    <row r="8" spans="1:8" x14ac:dyDescent="0.2">
      <c r="A8" s="146"/>
      <c r="B8" s="147"/>
      <c r="C8" s="148"/>
      <c r="D8" s="149">
        <v>36721</v>
      </c>
      <c r="E8" s="150"/>
      <c r="F8" s="151">
        <v>140545</v>
      </c>
      <c r="G8" s="152"/>
      <c r="H8" s="153"/>
    </row>
    <row r="9" spans="1:8" x14ac:dyDescent="0.2">
      <c r="A9" s="134" t="s">
        <v>523</v>
      </c>
      <c r="B9" s="139"/>
      <c r="C9" s="140"/>
      <c r="D9" s="141">
        <v>151694</v>
      </c>
      <c r="E9" s="142"/>
      <c r="F9" s="143">
        <v>308655</v>
      </c>
      <c r="G9" s="144"/>
      <c r="H9" s="145"/>
    </row>
    <row r="10" spans="1:8" x14ac:dyDescent="0.2">
      <c r="A10" s="146"/>
      <c r="B10" s="147"/>
      <c r="C10" s="148"/>
      <c r="D10" s="149">
        <v>23961</v>
      </c>
      <c r="E10" s="150"/>
      <c r="F10" s="151">
        <v>169887</v>
      </c>
      <c r="G10" s="152"/>
      <c r="H10" s="153"/>
    </row>
    <row r="11" spans="1:8" x14ac:dyDescent="0.2">
      <c r="A11" s="134" t="s">
        <v>524</v>
      </c>
      <c r="B11" s="139"/>
      <c r="C11" s="140"/>
      <c r="D11" s="141">
        <v>135385</v>
      </c>
      <c r="E11" s="142"/>
      <c r="F11" s="143">
        <v>325476</v>
      </c>
      <c r="G11" s="144"/>
      <c r="H11" s="145"/>
    </row>
    <row r="12" spans="1:8" x14ac:dyDescent="0.2">
      <c r="A12" s="146"/>
      <c r="B12" s="147"/>
      <c r="C12" s="154"/>
      <c r="D12" s="149">
        <v>17445</v>
      </c>
      <c r="E12" s="150"/>
      <c r="F12" s="151">
        <v>190204</v>
      </c>
      <c r="G12" s="152"/>
      <c r="H12" s="153"/>
    </row>
    <row r="13" spans="1:8" x14ac:dyDescent="0.2">
      <c r="A13" s="134"/>
      <c r="B13" s="139"/>
      <c r="C13" s="140"/>
      <c r="D13" s="141">
        <v>113164</v>
      </c>
      <c r="E13" s="142"/>
      <c r="F13" s="143">
        <v>318790</v>
      </c>
      <c r="G13" s="155"/>
      <c r="H13" s="145"/>
    </row>
    <row r="14" spans="1:8" x14ac:dyDescent="0.2">
      <c r="A14" s="146"/>
      <c r="B14" s="147"/>
      <c r="C14" s="148"/>
      <c r="D14" s="149">
        <v>40188</v>
      </c>
      <c r="E14" s="150"/>
      <c r="F14" s="151">
        <v>165518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23.01</v>
      </c>
      <c r="C19" s="156">
        <f>ROUND(VALUE(SUBSTITUTE(実質収支比率等に係る経年分析!G$48,"▲","-")),2)</f>
        <v>17.37</v>
      </c>
      <c r="D19" s="156">
        <f>ROUND(VALUE(SUBSTITUTE(実質収支比率等に係る経年分析!H$48,"▲","-")),2)</f>
        <v>16.98</v>
      </c>
      <c r="E19" s="156">
        <f>ROUND(VALUE(SUBSTITUTE(実質収支比率等に係る経年分析!I$48,"▲","-")),2)</f>
        <v>14.4</v>
      </c>
      <c r="F19" s="156">
        <f>ROUND(VALUE(SUBSTITUTE(実質収支比率等に係る経年分析!J$48,"▲","-")),2)</f>
        <v>14.15</v>
      </c>
    </row>
    <row r="20" spans="1:11" x14ac:dyDescent="0.2">
      <c r="A20" s="156" t="s">
        <v>53</v>
      </c>
      <c r="B20" s="156">
        <f>ROUND(VALUE(SUBSTITUTE(実質収支比率等に係る経年分析!F$47,"▲","-")),2)</f>
        <v>36.92</v>
      </c>
      <c r="C20" s="156">
        <f>ROUND(VALUE(SUBSTITUTE(実質収支比率等に係る経年分析!G$47,"▲","-")),2)</f>
        <v>54.41</v>
      </c>
      <c r="D20" s="156">
        <f>ROUND(VALUE(SUBSTITUTE(実質収支比率等に係る経年分析!H$47,"▲","-")),2)</f>
        <v>61.69</v>
      </c>
      <c r="E20" s="156">
        <f>ROUND(VALUE(SUBSTITUTE(実質収支比率等に係る経年分析!I$47,"▲","-")),2)</f>
        <v>72.84</v>
      </c>
      <c r="F20" s="156">
        <f>ROUND(VALUE(SUBSTITUTE(実質収支比率等に係る経年分析!J$47,"▲","-")),2)</f>
        <v>69.86</v>
      </c>
    </row>
    <row r="21" spans="1:11" x14ac:dyDescent="0.2">
      <c r="A21" s="156" t="s">
        <v>54</v>
      </c>
      <c r="B21" s="156">
        <f>IF(ISNUMBER(VALUE(SUBSTITUTE(実質収支比率等に係る経年分析!F$49,"▲","-"))),ROUND(VALUE(SUBSTITUTE(実質収支比率等に係る経年分析!F$49,"▲","-")),2),NA())</f>
        <v>-2.7</v>
      </c>
      <c r="C21" s="156">
        <f>IF(ISNUMBER(VALUE(SUBSTITUTE(実質収支比率等に係る経年分析!G$49,"▲","-"))),ROUND(VALUE(SUBSTITUTE(実質収支比率等に係る経年分析!G$49,"▲","-")),2),NA())</f>
        <v>17.8</v>
      </c>
      <c r="D21" s="156">
        <f>IF(ISNUMBER(VALUE(SUBSTITUTE(実質収支比率等に係る経年分析!H$49,"▲","-"))),ROUND(VALUE(SUBSTITUTE(実質収支比率等に係る経年分析!H$49,"▲","-")),2),NA())</f>
        <v>6.4</v>
      </c>
      <c r="E21" s="156">
        <f>IF(ISNUMBER(VALUE(SUBSTITUTE(実質収支比率等に係る経年分析!I$49,"▲","-"))),ROUND(VALUE(SUBSTITUTE(実質収支比率等に係る経年分析!I$49,"▲","-")),2),NA())</f>
        <v>7.8</v>
      </c>
      <c r="F21" s="156">
        <f>IF(ISNUMBER(VALUE(SUBSTITUTE(実質収支比率等に係る経年分析!J$49,"▲","-"))),ROUND(VALUE(SUBSTITUTE(実質収支比率等に係る経年分析!J$49,"▲","-")),2),NA())</f>
        <v>-0.44</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1.1499999999999999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0.61</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0.76</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1.46</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0.01</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0.01</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0.42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0.52</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0.21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0.08</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0.2</v>
      </c>
    </row>
    <row r="31" spans="1:11" x14ac:dyDescent="0.2">
      <c r="A31" s="157" t="str">
        <f>IF(連結実質赤字比率に係る赤字・黒字の構成分析!C$39="",NA(),連結実質赤字比率に係る赤字・黒字の構成分析!C$39)</f>
        <v>下水道事業会計（特定地域生活排水処理事業）</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0.42</v>
      </c>
    </row>
    <row r="32" spans="1:11" x14ac:dyDescent="0.2">
      <c r="A32" s="157" t="str">
        <f>IF(連結実質赤字比率に係る赤字・黒字の構成分析!C$38="",NA(),連結実質赤字比率に係る赤字・黒字の構成分析!C$38)</f>
        <v>下水道事業会計（農業集落排水事業）</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0.57999999999999996</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0.42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0.72</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0.72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1.04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0.98</v>
      </c>
    </row>
    <row r="34" spans="1:16" x14ac:dyDescent="0.2">
      <c r="A34" s="157" t="str">
        <f>IF(連結実質赤字比率に係る赤字・黒字の構成分析!C$36="",NA(),連結実質赤字比率に係る赤字・黒字の構成分析!C$36)</f>
        <v>簡易水道事業会計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1.52</v>
      </c>
    </row>
    <row r="35" spans="1:16" x14ac:dyDescent="0.2">
      <c r="A35" s="157" t="str">
        <f>IF(連結実質赤字比率に係る赤字・黒字の構成分析!C$35="",NA(),連結実質赤字比率に係る赤字・黒字の構成分析!C$35)</f>
        <v>下水道事業会計（特定環境保全公共下水道事業）</v>
      </c>
      <c r="B35" s="157" t="e">
        <f>IF(ROUND(VALUE(SUBSTITUTE(連結実質赤字比率に係る赤字・黒字の構成分析!F$35,"▲", "-")), 2) &lt; 0, ABS(ROUND(VALUE(SUBSTITUTE(連結実質赤字比率に係る赤字・黒字の構成分析!F$35,"▲", "-")), 2)), NA())</f>
        <v>#VALUE!</v>
      </c>
      <c r="C35" s="157" t="e">
        <f>IF(ROUND(VALUE(SUBSTITUTE(連結実質赤字比率に係る赤字・黒字の構成分析!F$35,"▲", "-")), 2) &gt;= 0, ABS(ROUND(VALUE(SUBSTITUTE(連結実質赤字比率に係る赤字・黒字の構成分析!F$35,"▲", "-")), 2)), NA())</f>
        <v>#VALUE!</v>
      </c>
      <c r="D35" s="157" t="e">
        <f>IF(ROUND(VALUE(SUBSTITUTE(連結実質赤字比率に係る赤字・黒字の構成分析!G$35,"▲", "-")), 2) &lt; 0, ABS(ROUND(VALUE(SUBSTITUTE(連結実質赤字比率に係る赤字・黒字の構成分析!G$35,"▲", "-")), 2)), NA())</f>
        <v>#VALUE!</v>
      </c>
      <c r="E35" s="157" t="e">
        <f>IF(ROUND(VALUE(SUBSTITUTE(連結実質赤字比率に係る赤字・黒字の構成分析!G$35,"▲", "-")), 2) &gt;= 0, ABS(ROUND(VALUE(SUBSTITUTE(連結実質赤字比率に係る赤字・黒字の構成分析!G$35,"▲", "-")), 2)), NA())</f>
        <v>#VALUE!</v>
      </c>
      <c r="F35" s="157" t="e">
        <f>IF(ROUND(VALUE(SUBSTITUTE(連結実質赤字比率に係る赤字・黒字の構成分析!H$35,"▲", "-")), 2) &lt; 0, ABS(ROUND(VALUE(SUBSTITUTE(連結実質赤字比率に係る赤字・黒字の構成分析!H$35,"▲", "-")), 2)), NA())</f>
        <v>#VALUE!</v>
      </c>
      <c r="G35" s="157" t="e">
        <f>IF(ROUND(VALUE(SUBSTITUTE(連結実質赤字比率に係る赤字・黒字の構成分析!H$35,"▲", "-")), 2) &gt;= 0, ABS(ROUND(VALUE(SUBSTITUTE(連結実質赤字比率に係る赤字・黒字の構成分析!H$35,"▲", "-")), 2)), NA())</f>
        <v>#VALUE!</v>
      </c>
      <c r="H35" s="157" t="e">
        <f>IF(ROUND(VALUE(SUBSTITUTE(連結実質赤字比率に係る赤字・黒字の構成分析!I$35,"▲", "-")), 2) &lt; 0, ABS(ROUND(VALUE(SUBSTITUTE(連結実質赤字比率に係る赤字・黒字の構成分析!I$35,"▲", "-")), 2)), NA())</f>
        <v>#VALUE!</v>
      </c>
      <c r="I35" s="157" t="e">
        <f>IF(ROUND(VALUE(SUBSTITUTE(連結実質赤字比率に係る赤字・黒字の構成分析!I$35,"▲", "-")), 2) &gt;= 0, ABS(ROUND(VALUE(SUBSTITUTE(連結実質赤字比率に係る赤字・黒字の構成分析!I$35,"▲", "-")), 2)), NA())</f>
        <v>#VALUE!</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2.88</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23</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17.399999999999999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16.97</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14.15</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300</v>
      </c>
      <c r="E42" s="158"/>
      <c r="F42" s="158"/>
      <c r="G42" s="158">
        <f>'実質公債費比率（分子）の構造'!L$52</f>
        <v>313</v>
      </c>
      <c r="H42" s="158"/>
      <c r="I42" s="158"/>
      <c r="J42" s="158">
        <f>'実質公債費比率（分子）の構造'!M$52</f>
        <v>351</v>
      </c>
      <c r="K42" s="158"/>
      <c r="L42" s="158"/>
      <c r="M42" s="158">
        <f>'実質公債費比率（分子）の構造'!N$52</f>
        <v>327</v>
      </c>
      <c r="N42" s="158"/>
      <c r="O42" s="158"/>
      <c r="P42" s="158">
        <f>'実質公債費比率（分子）の構造'!O$52</f>
        <v>318</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2</v>
      </c>
      <c r="C44" s="158"/>
      <c r="D44" s="158"/>
      <c r="E44" s="158">
        <f>'実質公債費比率（分子）の構造'!L$50</f>
        <v>2</v>
      </c>
      <c r="F44" s="158"/>
      <c r="G44" s="158"/>
      <c r="H44" s="158">
        <f>'実質公債費比率（分子）の構造'!M$50</f>
        <v>2</v>
      </c>
      <c r="I44" s="158"/>
      <c r="J44" s="158"/>
      <c r="K44" s="158">
        <f>'実質公債費比率（分子）の構造'!N$50</f>
        <v>2</v>
      </c>
      <c r="L44" s="158"/>
      <c r="M44" s="158"/>
      <c r="N44" s="158" t="str">
        <f>'実質公債費比率（分子）の構造'!O$50</f>
        <v>-</v>
      </c>
      <c r="O44" s="158"/>
      <c r="P44" s="158"/>
    </row>
    <row r="45" spans="1:16" x14ac:dyDescent="0.2">
      <c r="A45" s="158" t="s">
        <v>63</v>
      </c>
      <c r="B45" s="158">
        <f>'実質公債費比率（分子）の構造'!K$49</f>
        <v>28</v>
      </c>
      <c r="C45" s="158"/>
      <c r="D45" s="158"/>
      <c r="E45" s="158">
        <f>'実質公債費比率（分子）の構造'!L$49</f>
        <v>29</v>
      </c>
      <c r="F45" s="158"/>
      <c r="G45" s="158"/>
      <c r="H45" s="158">
        <f>'実質公債費比率（分子）の構造'!M$49</f>
        <v>40</v>
      </c>
      <c r="I45" s="158"/>
      <c r="J45" s="158"/>
      <c r="K45" s="158">
        <f>'実質公債費比率（分子）の構造'!N$49</f>
        <v>40</v>
      </c>
      <c r="L45" s="158"/>
      <c r="M45" s="158"/>
      <c r="N45" s="158">
        <f>'実質公債費比率（分子）の構造'!O$49</f>
        <v>31</v>
      </c>
      <c r="O45" s="158"/>
      <c r="P45" s="158"/>
    </row>
    <row r="46" spans="1:16" x14ac:dyDescent="0.2">
      <c r="A46" s="158" t="s">
        <v>64</v>
      </c>
      <c r="B46" s="158">
        <f>'実質公債費比率（分子）の構造'!K$48</f>
        <v>128</v>
      </c>
      <c r="C46" s="158"/>
      <c r="D46" s="158"/>
      <c r="E46" s="158">
        <f>'実質公債費比率（分子）の構造'!L$48</f>
        <v>77</v>
      </c>
      <c r="F46" s="158"/>
      <c r="G46" s="158"/>
      <c r="H46" s="158">
        <f>'実質公債費比率（分子）の構造'!M$48</f>
        <v>112</v>
      </c>
      <c r="I46" s="158"/>
      <c r="J46" s="158"/>
      <c r="K46" s="158">
        <f>'実質公債費比率（分子）の構造'!N$48</f>
        <v>90</v>
      </c>
      <c r="L46" s="158"/>
      <c r="M46" s="158"/>
      <c r="N46" s="158">
        <f>'実質公債費比率（分子）の構造'!O$48</f>
        <v>107</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285</v>
      </c>
      <c r="C49" s="158"/>
      <c r="D49" s="158"/>
      <c r="E49" s="158">
        <f>'実質公債費比率（分子）の構造'!L$45</f>
        <v>318</v>
      </c>
      <c r="F49" s="158"/>
      <c r="G49" s="158"/>
      <c r="H49" s="158">
        <f>'実質公債費比率（分子）の構造'!M$45</f>
        <v>380</v>
      </c>
      <c r="I49" s="158"/>
      <c r="J49" s="158"/>
      <c r="K49" s="158">
        <f>'実質公債費比率（分子）の構造'!N$45</f>
        <v>362</v>
      </c>
      <c r="L49" s="158"/>
      <c r="M49" s="158"/>
      <c r="N49" s="158">
        <f>'実質公債費比率（分子）の構造'!O$45</f>
        <v>354</v>
      </c>
      <c r="O49" s="158"/>
      <c r="P49" s="158"/>
    </row>
    <row r="50" spans="1:16" x14ac:dyDescent="0.2">
      <c r="A50" s="158" t="s">
        <v>67</v>
      </c>
      <c r="B50" s="158" t="e">
        <f>NA()</f>
        <v>#N/A</v>
      </c>
      <c r="C50" s="158">
        <f>IF(ISNUMBER('実質公債費比率（分子）の構造'!K$53),'実質公債費比率（分子）の構造'!K$53,NA())</f>
        <v>143</v>
      </c>
      <c r="D50" s="158" t="e">
        <f>NA()</f>
        <v>#N/A</v>
      </c>
      <c r="E50" s="158" t="e">
        <f>NA()</f>
        <v>#N/A</v>
      </c>
      <c r="F50" s="158">
        <f>IF(ISNUMBER('実質公債費比率（分子）の構造'!L$53),'実質公債費比率（分子）の構造'!L$53,NA())</f>
        <v>113</v>
      </c>
      <c r="G50" s="158" t="e">
        <f>NA()</f>
        <v>#N/A</v>
      </c>
      <c r="H50" s="158" t="e">
        <f>NA()</f>
        <v>#N/A</v>
      </c>
      <c r="I50" s="158">
        <f>IF(ISNUMBER('実質公債費比率（分子）の構造'!M$53),'実質公債費比率（分子）の構造'!M$53,NA())</f>
        <v>183</v>
      </c>
      <c r="J50" s="158" t="e">
        <f>NA()</f>
        <v>#N/A</v>
      </c>
      <c r="K50" s="158" t="e">
        <f>NA()</f>
        <v>#N/A</v>
      </c>
      <c r="L50" s="158">
        <f>IF(ISNUMBER('実質公債費比率（分子）の構造'!N$53),'実質公債費比率（分子）の構造'!N$53,NA())</f>
        <v>167</v>
      </c>
      <c r="M50" s="158" t="e">
        <f>NA()</f>
        <v>#N/A</v>
      </c>
      <c r="N50" s="158" t="e">
        <f>NA()</f>
        <v>#N/A</v>
      </c>
      <c r="O50" s="158">
        <f>IF(ISNUMBER('実質公債費比率（分子）の構造'!O$53),'実質公債費比率（分子）の構造'!O$53,NA())</f>
        <v>174</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3473</v>
      </c>
      <c r="E56" s="157"/>
      <c r="F56" s="157"/>
      <c r="G56" s="157">
        <f>'将来負担比率（分子）の構造'!J$52</f>
        <v>3199</v>
      </c>
      <c r="H56" s="157"/>
      <c r="I56" s="157"/>
      <c r="J56" s="157">
        <f>'将来負担比率（分子）の構造'!K$52</f>
        <v>3093</v>
      </c>
      <c r="K56" s="157"/>
      <c r="L56" s="157"/>
      <c r="M56" s="157">
        <f>'将来負担比率（分子）の構造'!L$52</f>
        <v>3167</v>
      </c>
      <c r="N56" s="157"/>
      <c r="O56" s="157"/>
      <c r="P56" s="157">
        <f>'将来負担比率（分子）の構造'!M$52</f>
        <v>3046</v>
      </c>
    </row>
    <row r="57" spans="1:16" x14ac:dyDescent="0.2">
      <c r="A57" s="157" t="s">
        <v>42</v>
      </c>
      <c r="B57" s="157"/>
      <c r="C57" s="157"/>
      <c r="D57" s="157">
        <f>'将来負担比率（分子）の構造'!I$51</f>
        <v>97</v>
      </c>
      <c r="E57" s="157"/>
      <c r="F57" s="157"/>
      <c r="G57" s="157">
        <f>'将来負担比率（分子）の構造'!J$51</f>
        <v>72</v>
      </c>
      <c r="H57" s="157"/>
      <c r="I57" s="157"/>
      <c r="J57" s="157">
        <f>'将来負担比率（分子）の構造'!K$51</f>
        <v>46</v>
      </c>
      <c r="K57" s="157"/>
      <c r="L57" s="157"/>
      <c r="M57" s="157">
        <f>'将来負担比率（分子）の構造'!L$51</f>
        <v>30</v>
      </c>
      <c r="N57" s="157"/>
      <c r="O57" s="157"/>
      <c r="P57" s="157">
        <f>'将来負担比率（分子）の構造'!M$51</f>
        <v>20</v>
      </c>
    </row>
    <row r="58" spans="1:16" x14ac:dyDescent="0.2">
      <c r="A58" s="157" t="s">
        <v>41</v>
      </c>
      <c r="B58" s="157"/>
      <c r="C58" s="157"/>
      <c r="D58" s="157">
        <f>'将来負担比率（分子）の構造'!I$50</f>
        <v>2000</v>
      </c>
      <c r="E58" s="157"/>
      <c r="F58" s="157"/>
      <c r="G58" s="157">
        <f>'将来負担比率（分子）の構造'!J$50</f>
        <v>2647</v>
      </c>
      <c r="H58" s="157"/>
      <c r="I58" s="157"/>
      <c r="J58" s="157">
        <f>'将来負担比率（分子）の構造'!K$50</f>
        <v>3193</v>
      </c>
      <c r="K58" s="157"/>
      <c r="L58" s="157"/>
      <c r="M58" s="157">
        <f>'将来負担比率（分子）の構造'!L$50</f>
        <v>3928</v>
      </c>
      <c r="N58" s="157"/>
      <c r="O58" s="157"/>
      <c r="P58" s="157">
        <f>'将来負担比率（分子）の構造'!M$50</f>
        <v>4382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479</v>
      </c>
      <c r="C62" s="157"/>
      <c r="D62" s="157"/>
      <c r="E62" s="157">
        <f>'将来負担比率（分子）の構造'!J$45</f>
        <v>414</v>
      </c>
      <c r="F62" s="157"/>
      <c r="G62" s="157"/>
      <c r="H62" s="157">
        <f>'将来負担比率（分子）の構造'!K$45</f>
        <v>337</v>
      </c>
      <c r="I62" s="157"/>
      <c r="J62" s="157"/>
      <c r="K62" s="157">
        <f>'将来負担比率（分子）の構造'!L$45</f>
        <v>359</v>
      </c>
      <c r="L62" s="157"/>
      <c r="M62" s="157"/>
      <c r="N62" s="157">
        <f>'将来負担比率（分子）の構造'!M$45</f>
        <v>277</v>
      </c>
      <c r="O62" s="157"/>
      <c r="P62" s="157"/>
    </row>
    <row r="63" spans="1:16" x14ac:dyDescent="0.2">
      <c r="A63" s="157" t="s">
        <v>34</v>
      </c>
      <c r="B63" s="157">
        <f>'将来負担比率（分子）の構造'!I$44</f>
        <v>133</v>
      </c>
      <c r="C63" s="157"/>
      <c r="D63" s="157"/>
      <c r="E63" s="157">
        <f>'将来負担比率（分子）の構造'!J$44</f>
        <v>140</v>
      </c>
      <c r="F63" s="157"/>
      <c r="G63" s="157"/>
      <c r="H63" s="157">
        <f>'将来負担比率（分子）の構造'!K$44</f>
        <v>158</v>
      </c>
      <c r="I63" s="157"/>
      <c r="J63" s="157"/>
      <c r="K63" s="157">
        <f>'将来負担比率（分子）の構造'!L$44</f>
        <v>171</v>
      </c>
      <c r="L63" s="157"/>
      <c r="M63" s="157"/>
      <c r="N63" s="157">
        <f>'将来負担比率（分子）の構造'!M$44</f>
        <v>177</v>
      </c>
      <c r="O63" s="157"/>
      <c r="P63" s="157"/>
    </row>
    <row r="64" spans="1:16" x14ac:dyDescent="0.2">
      <c r="A64" s="157" t="s">
        <v>33</v>
      </c>
      <c r="B64" s="157">
        <f>'将来負担比率（分子）の構造'!I$43</f>
        <v>1550</v>
      </c>
      <c r="C64" s="157"/>
      <c r="D64" s="157"/>
      <c r="E64" s="157">
        <f>'将来負担比率（分子）の構造'!J$43</f>
        <v>1457</v>
      </c>
      <c r="F64" s="157"/>
      <c r="G64" s="157"/>
      <c r="H64" s="157">
        <f>'将来負担比率（分子）の構造'!K$43</f>
        <v>1421</v>
      </c>
      <c r="I64" s="157"/>
      <c r="J64" s="157"/>
      <c r="K64" s="157">
        <f>'将来負担比率（分子）の構造'!L$43</f>
        <v>1341</v>
      </c>
      <c r="L64" s="157"/>
      <c r="M64" s="157"/>
      <c r="N64" s="157">
        <f>'将来負担比率（分子）の構造'!M$43</f>
        <v>1211</v>
      </c>
      <c r="O64" s="157"/>
      <c r="P64" s="157"/>
    </row>
    <row r="65" spans="1:16" x14ac:dyDescent="0.2">
      <c r="A65" s="157" t="s">
        <v>32</v>
      </c>
      <c r="B65" s="157">
        <f>'将来負担比率（分子）の構造'!I$42</f>
        <v>5</v>
      </c>
      <c r="C65" s="157"/>
      <c r="D65" s="157"/>
      <c r="E65" s="157">
        <f>'将来負担比率（分子）の構造'!J$42</f>
        <v>4</v>
      </c>
      <c r="F65" s="157"/>
      <c r="G65" s="157"/>
      <c r="H65" s="157">
        <f>'将来負担比率（分子）の構造'!K$42</f>
        <v>2</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3264</v>
      </c>
      <c r="C66" s="157"/>
      <c r="D66" s="157"/>
      <c r="E66" s="157">
        <f>'将来負担比率（分子）の構造'!J$41</f>
        <v>3177</v>
      </c>
      <c r="F66" s="157"/>
      <c r="G66" s="157"/>
      <c r="H66" s="157">
        <f>'将来負担比率（分子）の構造'!K$41</f>
        <v>3028</v>
      </c>
      <c r="I66" s="157"/>
      <c r="J66" s="157"/>
      <c r="K66" s="157">
        <f>'将来負担比率（分子）の構造'!L$41</f>
        <v>3075</v>
      </c>
      <c r="L66" s="157"/>
      <c r="M66" s="157"/>
      <c r="N66" s="157">
        <f>'将来負担比率（分子）の構造'!M$41</f>
        <v>3050</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1613</v>
      </c>
      <c r="C72" s="161">
        <f>基金残高に係る経年分析!G55</f>
        <v>1886</v>
      </c>
      <c r="D72" s="161">
        <f>基金残高に係る経年分析!H55</f>
        <v>1868</v>
      </c>
    </row>
    <row r="73" spans="1:16" x14ac:dyDescent="0.2">
      <c r="A73" s="160" t="s">
        <v>74</v>
      </c>
      <c r="B73" s="161">
        <f>基金残高に係る経年分析!F56</f>
        <v>5</v>
      </c>
      <c r="C73" s="161">
        <f>基金残高に係る経年分析!G56</f>
        <v>14</v>
      </c>
      <c r="D73" s="161">
        <f>基金残高に係る経年分析!H56</f>
        <v>21</v>
      </c>
    </row>
    <row r="74" spans="1:16" x14ac:dyDescent="0.2">
      <c r="A74" s="160" t="s">
        <v>75</v>
      </c>
      <c r="B74" s="161">
        <f>基金残高に係る経年分析!F57</f>
        <v>1452</v>
      </c>
      <c r="C74" s="161">
        <f>基金残高に係る経年分析!G57</f>
        <v>1931</v>
      </c>
      <c r="D74" s="161">
        <f>基金残高に係る経年分析!H57</f>
        <v>2407</v>
      </c>
    </row>
  </sheetData>
  <sheetProtection algorithmName="SHA-512" hashValue="BeMzdvbl94NenXSKenMc9UzCXZ0ZtquWzD9VC3I7wseGkKO+HRN0w1D6DI5jxQQgz7Oa4YYyEFq6eCFXHx3VmA==" saltValue="UWi00TXZ7o9VLuikkMwyz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40" zoomScaleNormal="4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203</v>
      </c>
      <c r="DI1" s="705"/>
      <c r="DJ1" s="705"/>
      <c r="DK1" s="705"/>
      <c r="DL1" s="705"/>
      <c r="DM1" s="705"/>
      <c r="DN1" s="706"/>
      <c r="DO1" s="196"/>
      <c r="DP1" s="704" t="s">
        <v>204</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206</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207</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208</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209</v>
      </c>
      <c r="S4" s="661"/>
      <c r="T4" s="661"/>
      <c r="U4" s="661"/>
      <c r="V4" s="661"/>
      <c r="W4" s="661"/>
      <c r="X4" s="661"/>
      <c r="Y4" s="662"/>
      <c r="Z4" s="660" t="s">
        <v>210</v>
      </c>
      <c r="AA4" s="661"/>
      <c r="AB4" s="661"/>
      <c r="AC4" s="662"/>
      <c r="AD4" s="660" t="s">
        <v>211</v>
      </c>
      <c r="AE4" s="661"/>
      <c r="AF4" s="661"/>
      <c r="AG4" s="661"/>
      <c r="AH4" s="661"/>
      <c r="AI4" s="661"/>
      <c r="AJ4" s="661"/>
      <c r="AK4" s="662"/>
      <c r="AL4" s="660" t="s">
        <v>210</v>
      </c>
      <c r="AM4" s="661"/>
      <c r="AN4" s="661"/>
      <c r="AO4" s="662"/>
      <c r="AP4" s="707" t="s">
        <v>212</v>
      </c>
      <c r="AQ4" s="707"/>
      <c r="AR4" s="707"/>
      <c r="AS4" s="707"/>
      <c r="AT4" s="707"/>
      <c r="AU4" s="707"/>
      <c r="AV4" s="707"/>
      <c r="AW4" s="707"/>
      <c r="AX4" s="707"/>
      <c r="AY4" s="707"/>
      <c r="AZ4" s="707"/>
      <c r="BA4" s="707"/>
      <c r="BB4" s="707"/>
      <c r="BC4" s="707"/>
      <c r="BD4" s="707"/>
      <c r="BE4" s="707"/>
      <c r="BF4" s="707"/>
      <c r="BG4" s="707" t="s">
        <v>213</v>
      </c>
      <c r="BH4" s="707"/>
      <c r="BI4" s="707"/>
      <c r="BJ4" s="707"/>
      <c r="BK4" s="707"/>
      <c r="BL4" s="707"/>
      <c r="BM4" s="707"/>
      <c r="BN4" s="707"/>
      <c r="BO4" s="707" t="s">
        <v>210</v>
      </c>
      <c r="BP4" s="707"/>
      <c r="BQ4" s="707"/>
      <c r="BR4" s="707"/>
      <c r="BS4" s="707" t="s">
        <v>214</v>
      </c>
      <c r="BT4" s="707"/>
      <c r="BU4" s="707"/>
      <c r="BV4" s="707"/>
      <c r="BW4" s="707"/>
      <c r="BX4" s="707"/>
      <c r="BY4" s="707"/>
      <c r="BZ4" s="707"/>
      <c r="CA4" s="707"/>
      <c r="CB4" s="707"/>
      <c r="CD4" s="660" t="s">
        <v>215</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216</v>
      </c>
      <c r="C5" s="667"/>
      <c r="D5" s="667"/>
      <c r="E5" s="667"/>
      <c r="F5" s="667"/>
      <c r="G5" s="667"/>
      <c r="H5" s="667"/>
      <c r="I5" s="667"/>
      <c r="J5" s="667"/>
      <c r="K5" s="667"/>
      <c r="L5" s="667"/>
      <c r="M5" s="667"/>
      <c r="N5" s="667"/>
      <c r="O5" s="667"/>
      <c r="P5" s="667"/>
      <c r="Q5" s="668"/>
      <c r="R5" s="663">
        <v>450442</v>
      </c>
      <c r="S5" s="664"/>
      <c r="T5" s="664"/>
      <c r="U5" s="664"/>
      <c r="V5" s="664"/>
      <c r="W5" s="664"/>
      <c r="X5" s="664"/>
      <c r="Y5" s="689"/>
      <c r="Z5" s="702">
        <v>7.1</v>
      </c>
      <c r="AA5" s="702"/>
      <c r="AB5" s="702"/>
      <c r="AC5" s="702"/>
      <c r="AD5" s="703">
        <v>450442</v>
      </c>
      <c r="AE5" s="703"/>
      <c r="AF5" s="703"/>
      <c r="AG5" s="703"/>
      <c r="AH5" s="703"/>
      <c r="AI5" s="703"/>
      <c r="AJ5" s="703"/>
      <c r="AK5" s="703"/>
      <c r="AL5" s="690">
        <v>16.5</v>
      </c>
      <c r="AM5" s="672"/>
      <c r="AN5" s="672"/>
      <c r="AO5" s="691"/>
      <c r="AP5" s="666" t="s">
        <v>217</v>
      </c>
      <c r="AQ5" s="667"/>
      <c r="AR5" s="667"/>
      <c r="AS5" s="667"/>
      <c r="AT5" s="667"/>
      <c r="AU5" s="667"/>
      <c r="AV5" s="667"/>
      <c r="AW5" s="667"/>
      <c r="AX5" s="667"/>
      <c r="AY5" s="667"/>
      <c r="AZ5" s="667"/>
      <c r="BA5" s="667"/>
      <c r="BB5" s="667"/>
      <c r="BC5" s="667"/>
      <c r="BD5" s="667"/>
      <c r="BE5" s="667"/>
      <c r="BF5" s="668"/>
      <c r="BG5" s="608">
        <v>394686</v>
      </c>
      <c r="BH5" s="609"/>
      <c r="BI5" s="609"/>
      <c r="BJ5" s="609"/>
      <c r="BK5" s="609"/>
      <c r="BL5" s="609"/>
      <c r="BM5" s="609"/>
      <c r="BN5" s="610"/>
      <c r="BO5" s="646">
        <v>87.6</v>
      </c>
      <c r="BP5" s="646"/>
      <c r="BQ5" s="646"/>
      <c r="BR5" s="646"/>
      <c r="BS5" s="647" t="s">
        <v>122</v>
      </c>
      <c r="BT5" s="647"/>
      <c r="BU5" s="647"/>
      <c r="BV5" s="647"/>
      <c r="BW5" s="647"/>
      <c r="BX5" s="647"/>
      <c r="BY5" s="647"/>
      <c r="BZ5" s="647"/>
      <c r="CA5" s="647"/>
      <c r="CB5" s="685"/>
      <c r="CD5" s="660" t="s">
        <v>212</v>
      </c>
      <c r="CE5" s="661"/>
      <c r="CF5" s="661"/>
      <c r="CG5" s="661"/>
      <c r="CH5" s="661"/>
      <c r="CI5" s="661"/>
      <c r="CJ5" s="661"/>
      <c r="CK5" s="661"/>
      <c r="CL5" s="661"/>
      <c r="CM5" s="661"/>
      <c r="CN5" s="661"/>
      <c r="CO5" s="661"/>
      <c r="CP5" s="661"/>
      <c r="CQ5" s="662"/>
      <c r="CR5" s="660" t="s">
        <v>218</v>
      </c>
      <c r="CS5" s="661"/>
      <c r="CT5" s="661"/>
      <c r="CU5" s="661"/>
      <c r="CV5" s="661"/>
      <c r="CW5" s="661"/>
      <c r="CX5" s="661"/>
      <c r="CY5" s="662"/>
      <c r="CZ5" s="660" t="s">
        <v>210</v>
      </c>
      <c r="DA5" s="661"/>
      <c r="DB5" s="661"/>
      <c r="DC5" s="662"/>
      <c r="DD5" s="660" t="s">
        <v>219</v>
      </c>
      <c r="DE5" s="661"/>
      <c r="DF5" s="661"/>
      <c r="DG5" s="661"/>
      <c r="DH5" s="661"/>
      <c r="DI5" s="661"/>
      <c r="DJ5" s="661"/>
      <c r="DK5" s="661"/>
      <c r="DL5" s="661"/>
      <c r="DM5" s="661"/>
      <c r="DN5" s="661"/>
      <c r="DO5" s="661"/>
      <c r="DP5" s="662"/>
      <c r="DQ5" s="660" t="s">
        <v>220</v>
      </c>
      <c r="DR5" s="661"/>
      <c r="DS5" s="661"/>
      <c r="DT5" s="661"/>
      <c r="DU5" s="661"/>
      <c r="DV5" s="661"/>
      <c r="DW5" s="661"/>
      <c r="DX5" s="661"/>
      <c r="DY5" s="661"/>
      <c r="DZ5" s="661"/>
      <c r="EA5" s="661"/>
      <c r="EB5" s="661"/>
      <c r="EC5" s="662"/>
    </row>
    <row r="6" spans="2:143" ht="11.25" customHeight="1" x14ac:dyDescent="0.2">
      <c r="B6" s="605" t="s">
        <v>221</v>
      </c>
      <c r="C6" s="606"/>
      <c r="D6" s="606"/>
      <c r="E6" s="606"/>
      <c r="F6" s="606"/>
      <c r="G6" s="606"/>
      <c r="H6" s="606"/>
      <c r="I6" s="606"/>
      <c r="J6" s="606"/>
      <c r="K6" s="606"/>
      <c r="L6" s="606"/>
      <c r="M6" s="606"/>
      <c r="N6" s="606"/>
      <c r="O6" s="606"/>
      <c r="P6" s="606"/>
      <c r="Q6" s="607"/>
      <c r="R6" s="608">
        <v>89459</v>
      </c>
      <c r="S6" s="609"/>
      <c r="T6" s="609"/>
      <c r="U6" s="609"/>
      <c r="V6" s="609"/>
      <c r="W6" s="609"/>
      <c r="X6" s="609"/>
      <c r="Y6" s="610"/>
      <c r="Z6" s="646">
        <v>1.4</v>
      </c>
      <c r="AA6" s="646"/>
      <c r="AB6" s="646"/>
      <c r="AC6" s="646"/>
      <c r="AD6" s="647">
        <v>89459</v>
      </c>
      <c r="AE6" s="647"/>
      <c r="AF6" s="647"/>
      <c r="AG6" s="647"/>
      <c r="AH6" s="647"/>
      <c r="AI6" s="647"/>
      <c r="AJ6" s="647"/>
      <c r="AK6" s="647"/>
      <c r="AL6" s="611">
        <v>3.3</v>
      </c>
      <c r="AM6" s="612"/>
      <c r="AN6" s="612"/>
      <c r="AO6" s="648"/>
      <c r="AP6" s="605" t="s">
        <v>222</v>
      </c>
      <c r="AQ6" s="606"/>
      <c r="AR6" s="606"/>
      <c r="AS6" s="606"/>
      <c r="AT6" s="606"/>
      <c r="AU6" s="606"/>
      <c r="AV6" s="606"/>
      <c r="AW6" s="606"/>
      <c r="AX6" s="606"/>
      <c r="AY6" s="606"/>
      <c r="AZ6" s="606"/>
      <c r="BA6" s="606"/>
      <c r="BB6" s="606"/>
      <c r="BC6" s="606"/>
      <c r="BD6" s="606"/>
      <c r="BE6" s="606"/>
      <c r="BF6" s="607"/>
      <c r="BG6" s="608">
        <v>394686</v>
      </c>
      <c r="BH6" s="609"/>
      <c r="BI6" s="609"/>
      <c r="BJ6" s="609"/>
      <c r="BK6" s="609"/>
      <c r="BL6" s="609"/>
      <c r="BM6" s="609"/>
      <c r="BN6" s="610"/>
      <c r="BO6" s="646">
        <v>87.6</v>
      </c>
      <c r="BP6" s="646"/>
      <c r="BQ6" s="646"/>
      <c r="BR6" s="646"/>
      <c r="BS6" s="647" t="s">
        <v>122</v>
      </c>
      <c r="BT6" s="647"/>
      <c r="BU6" s="647"/>
      <c r="BV6" s="647"/>
      <c r="BW6" s="647"/>
      <c r="BX6" s="647"/>
      <c r="BY6" s="647"/>
      <c r="BZ6" s="647"/>
      <c r="CA6" s="647"/>
      <c r="CB6" s="685"/>
      <c r="CD6" s="666" t="s">
        <v>223</v>
      </c>
      <c r="CE6" s="667"/>
      <c r="CF6" s="667"/>
      <c r="CG6" s="667"/>
      <c r="CH6" s="667"/>
      <c r="CI6" s="667"/>
      <c r="CJ6" s="667"/>
      <c r="CK6" s="667"/>
      <c r="CL6" s="667"/>
      <c r="CM6" s="667"/>
      <c r="CN6" s="667"/>
      <c r="CO6" s="667"/>
      <c r="CP6" s="667"/>
      <c r="CQ6" s="668"/>
      <c r="CR6" s="608">
        <v>56169</v>
      </c>
      <c r="CS6" s="609"/>
      <c r="CT6" s="609"/>
      <c r="CU6" s="609"/>
      <c r="CV6" s="609"/>
      <c r="CW6" s="609"/>
      <c r="CX6" s="609"/>
      <c r="CY6" s="610"/>
      <c r="CZ6" s="690">
        <v>1</v>
      </c>
      <c r="DA6" s="672"/>
      <c r="DB6" s="672"/>
      <c r="DC6" s="692"/>
      <c r="DD6" s="614" t="s">
        <v>122</v>
      </c>
      <c r="DE6" s="609"/>
      <c r="DF6" s="609"/>
      <c r="DG6" s="609"/>
      <c r="DH6" s="609"/>
      <c r="DI6" s="609"/>
      <c r="DJ6" s="609"/>
      <c r="DK6" s="609"/>
      <c r="DL6" s="609"/>
      <c r="DM6" s="609"/>
      <c r="DN6" s="609"/>
      <c r="DO6" s="609"/>
      <c r="DP6" s="610"/>
      <c r="DQ6" s="614">
        <v>56169</v>
      </c>
      <c r="DR6" s="609"/>
      <c r="DS6" s="609"/>
      <c r="DT6" s="609"/>
      <c r="DU6" s="609"/>
      <c r="DV6" s="609"/>
      <c r="DW6" s="609"/>
      <c r="DX6" s="609"/>
      <c r="DY6" s="609"/>
      <c r="DZ6" s="609"/>
      <c r="EA6" s="609"/>
      <c r="EB6" s="609"/>
      <c r="EC6" s="645"/>
    </row>
    <row r="7" spans="2:143" ht="11.25" customHeight="1" x14ac:dyDescent="0.2">
      <c r="B7" s="605" t="s">
        <v>224</v>
      </c>
      <c r="C7" s="606"/>
      <c r="D7" s="606"/>
      <c r="E7" s="606"/>
      <c r="F7" s="606"/>
      <c r="G7" s="606"/>
      <c r="H7" s="606"/>
      <c r="I7" s="606"/>
      <c r="J7" s="606"/>
      <c r="K7" s="606"/>
      <c r="L7" s="606"/>
      <c r="M7" s="606"/>
      <c r="N7" s="606"/>
      <c r="O7" s="606"/>
      <c r="P7" s="606"/>
      <c r="Q7" s="607"/>
      <c r="R7" s="608">
        <v>115</v>
      </c>
      <c r="S7" s="609"/>
      <c r="T7" s="609"/>
      <c r="U7" s="609"/>
      <c r="V7" s="609"/>
      <c r="W7" s="609"/>
      <c r="X7" s="609"/>
      <c r="Y7" s="610"/>
      <c r="Z7" s="646">
        <v>0</v>
      </c>
      <c r="AA7" s="646"/>
      <c r="AB7" s="646"/>
      <c r="AC7" s="646"/>
      <c r="AD7" s="647">
        <v>115</v>
      </c>
      <c r="AE7" s="647"/>
      <c r="AF7" s="647"/>
      <c r="AG7" s="647"/>
      <c r="AH7" s="647"/>
      <c r="AI7" s="647"/>
      <c r="AJ7" s="647"/>
      <c r="AK7" s="647"/>
      <c r="AL7" s="611">
        <v>0</v>
      </c>
      <c r="AM7" s="612"/>
      <c r="AN7" s="612"/>
      <c r="AO7" s="648"/>
      <c r="AP7" s="605" t="s">
        <v>225</v>
      </c>
      <c r="AQ7" s="606"/>
      <c r="AR7" s="606"/>
      <c r="AS7" s="606"/>
      <c r="AT7" s="606"/>
      <c r="AU7" s="606"/>
      <c r="AV7" s="606"/>
      <c r="AW7" s="606"/>
      <c r="AX7" s="606"/>
      <c r="AY7" s="606"/>
      <c r="AZ7" s="606"/>
      <c r="BA7" s="606"/>
      <c r="BB7" s="606"/>
      <c r="BC7" s="606"/>
      <c r="BD7" s="606"/>
      <c r="BE7" s="606"/>
      <c r="BF7" s="607"/>
      <c r="BG7" s="608">
        <v>146410</v>
      </c>
      <c r="BH7" s="609"/>
      <c r="BI7" s="609"/>
      <c r="BJ7" s="609"/>
      <c r="BK7" s="609"/>
      <c r="BL7" s="609"/>
      <c r="BM7" s="609"/>
      <c r="BN7" s="610"/>
      <c r="BO7" s="646">
        <v>32.5</v>
      </c>
      <c r="BP7" s="646"/>
      <c r="BQ7" s="646"/>
      <c r="BR7" s="646"/>
      <c r="BS7" s="647" t="s">
        <v>122</v>
      </c>
      <c r="BT7" s="647"/>
      <c r="BU7" s="647"/>
      <c r="BV7" s="647"/>
      <c r="BW7" s="647"/>
      <c r="BX7" s="647"/>
      <c r="BY7" s="647"/>
      <c r="BZ7" s="647"/>
      <c r="CA7" s="647"/>
      <c r="CB7" s="685"/>
      <c r="CD7" s="605" t="s">
        <v>226</v>
      </c>
      <c r="CE7" s="606"/>
      <c r="CF7" s="606"/>
      <c r="CG7" s="606"/>
      <c r="CH7" s="606"/>
      <c r="CI7" s="606"/>
      <c r="CJ7" s="606"/>
      <c r="CK7" s="606"/>
      <c r="CL7" s="606"/>
      <c r="CM7" s="606"/>
      <c r="CN7" s="606"/>
      <c r="CO7" s="606"/>
      <c r="CP7" s="606"/>
      <c r="CQ7" s="607"/>
      <c r="CR7" s="608">
        <v>2476662</v>
      </c>
      <c r="CS7" s="609"/>
      <c r="CT7" s="609"/>
      <c r="CU7" s="609"/>
      <c r="CV7" s="609"/>
      <c r="CW7" s="609"/>
      <c r="CX7" s="609"/>
      <c r="CY7" s="610"/>
      <c r="CZ7" s="646">
        <v>41.9</v>
      </c>
      <c r="DA7" s="646"/>
      <c r="DB7" s="646"/>
      <c r="DC7" s="646"/>
      <c r="DD7" s="614">
        <v>123121</v>
      </c>
      <c r="DE7" s="609"/>
      <c r="DF7" s="609"/>
      <c r="DG7" s="609"/>
      <c r="DH7" s="609"/>
      <c r="DI7" s="609"/>
      <c r="DJ7" s="609"/>
      <c r="DK7" s="609"/>
      <c r="DL7" s="609"/>
      <c r="DM7" s="609"/>
      <c r="DN7" s="609"/>
      <c r="DO7" s="609"/>
      <c r="DP7" s="610"/>
      <c r="DQ7" s="614">
        <v>2096318</v>
      </c>
      <c r="DR7" s="609"/>
      <c r="DS7" s="609"/>
      <c r="DT7" s="609"/>
      <c r="DU7" s="609"/>
      <c r="DV7" s="609"/>
      <c r="DW7" s="609"/>
      <c r="DX7" s="609"/>
      <c r="DY7" s="609"/>
      <c r="DZ7" s="609"/>
      <c r="EA7" s="609"/>
      <c r="EB7" s="609"/>
      <c r="EC7" s="645"/>
    </row>
    <row r="8" spans="2:143" ht="11.25" customHeight="1" x14ac:dyDescent="0.2">
      <c r="B8" s="605" t="s">
        <v>227</v>
      </c>
      <c r="C8" s="606"/>
      <c r="D8" s="606"/>
      <c r="E8" s="606"/>
      <c r="F8" s="606"/>
      <c r="G8" s="606"/>
      <c r="H8" s="606"/>
      <c r="I8" s="606"/>
      <c r="J8" s="606"/>
      <c r="K8" s="606"/>
      <c r="L8" s="606"/>
      <c r="M8" s="606"/>
      <c r="N8" s="606"/>
      <c r="O8" s="606"/>
      <c r="P8" s="606"/>
      <c r="Q8" s="607"/>
      <c r="R8" s="608">
        <v>1396</v>
      </c>
      <c r="S8" s="609"/>
      <c r="T8" s="609"/>
      <c r="U8" s="609"/>
      <c r="V8" s="609"/>
      <c r="W8" s="609"/>
      <c r="X8" s="609"/>
      <c r="Y8" s="610"/>
      <c r="Z8" s="646">
        <v>0</v>
      </c>
      <c r="AA8" s="646"/>
      <c r="AB8" s="646"/>
      <c r="AC8" s="646"/>
      <c r="AD8" s="647">
        <v>1396</v>
      </c>
      <c r="AE8" s="647"/>
      <c r="AF8" s="647"/>
      <c r="AG8" s="647"/>
      <c r="AH8" s="647"/>
      <c r="AI8" s="647"/>
      <c r="AJ8" s="647"/>
      <c r="AK8" s="647"/>
      <c r="AL8" s="611">
        <v>0.1</v>
      </c>
      <c r="AM8" s="612"/>
      <c r="AN8" s="612"/>
      <c r="AO8" s="648"/>
      <c r="AP8" s="605" t="s">
        <v>228</v>
      </c>
      <c r="AQ8" s="606"/>
      <c r="AR8" s="606"/>
      <c r="AS8" s="606"/>
      <c r="AT8" s="606"/>
      <c r="AU8" s="606"/>
      <c r="AV8" s="606"/>
      <c r="AW8" s="606"/>
      <c r="AX8" s="606"/>
      <c r="AY8" s="606"/>
      <c r="AZ8" s="606"/>
      <c r="BA8" s="606"/>
      <c r="BB8" s="606"/>
      <c r="BC8" s="606"/>
      <c r="BD8" s="606"/>
      <c r="BE8" s="606"/>
      <c r="BF8" s="607"/>
      <c r="BG8" s="608">
        <v>5334</v>
      </c>
      <c r="BH8" s="609"/>
      <c r="BI8" s="609"/>
      <c r="BJ8" s="609"/>
      <c r="BK8" s="609"/>
      <c r="BL8" s="609"/>
      <c r="BM8" s="609"/>
      <c r="BN8" s="610"/>
      <c r="BO8" s="646">
        <v>1.2</v>
      </c>
      <c r="BP8" s="646"/>
      <c r="BQ8" s="646"/>
      <c r="BR8" s="646"/>
      <c r="BS8" s="647" t="s">
        <v>122</v>
      </c>
      <c r="BT8" s="647"/>
      <c r="BU8" s="647"/>
      <c r="BV8" s="647"/>
      <c r="BW8" s="647"/>
      <c r="BX8" s="647"/>
      <c r="BY8" s="647"/>
      <c r="BZ8" s="647"/>
      <c r="CA8" s="647"/>
      <c r="CB8" s="685"/>
      <c r="CD8" s="605" t="s">
        <v>229</v>
      </c>
      <c r="CE8" s="606"/>
      <c r="CF8" s="606"/>
      <c r="CG8" s="606"/>
      <c r="CH8" s="606"/>
      <c r="CI8" s="606"/>
      <c r="CJ8" s="606"/>
      <c r="CK8" s="606"/>
      <c r="CL8" s="606"/>
      <c r="CM8" s="606"/>
      <c r="CN8" s="606"/>
      <c r="CO8" s="606"/>
      <c r="CP8" s="606"/>
      <c r="CQ8" s="607"/>
      <c r="CR8" s="608">
        <v>971252</v>
      </c>
      <c r="CS8" s="609"/>
      <c r="CT8" s="609"/>
      <c r="CU8" s="609"/>
      <c r="CV8" s="609"/>
      <c r="CW8" s="609"/>
      <c r="CX8" s="609"/>
      <c r="CY8" s="610"/>
      <c r="CZ8" s="646">
        <v>16.399999999999999</v>
      </c>
      <c r="DA8" s="646"/>
      <c r="DB8" s="646"/>
      <c r="DC8" s="646"/>
      <c r="DD8" s="614">
        <v>27513</v>
      </c>
      <c r="DE8" s="609"/>
      <c r="DF8" s="609"/>
      <c r="DG8" s="609"/>
      <c r="DH8" s="609"/>
      <c r="DI8" s="609"/>
      <c r="DJ8" s="609"/>
      <c r="DK8" s="609"/>
      <c r="DL8" s="609"/>
      <c r="DM8" s="609"/>
      <c r="DN8" s="609"/>
      <c r="DO8" s="609"/>
      <c r="DP8" s="610"/>
      <c r="DQ8" s="614">
        <v>625832</v>
      </c>
      <c r="DR8" s="609"/>
      <c r="DS8" s="609"/>
      <c r="DT8" s="609"/>
      <c r="DU8" s="609"/>
      <c r="DV8" s="609"/>
      <c r="DW8" s="609"/>
      <c r="DX8" s="609"/>
      <c r="DY8" s="609"/>
      <c r="DZ8" s="609"/>
      <c r="EA8" s="609"/>
      <c r="EB8" s="609"/>
      <c r="EC8" s="645"/>
    </row>
    <row r="9" spans="2:143" ht="11.25" customHeight="1" x14ac:dyDescent="0.2">
      <c r="B9" s="605" t="s">
        <v>230</v>
      </c>
      <c r="C9" s="606"/>
      <c r="D9" s="606"/>
      <c r="E9" s="606"/>
      <c r="F9" s="606"/>
      <c r="G9" s="606"/>
      <c r="H9" s="606"/>
      <c r="I9" s="606"/>
      <c r="J9" s="606"/>
      <c r="K9" s="606"/>
      <c r="L9" s="606"/>
      <c r="M9" s="606"/>
      <c r="N9" s="606"/>
      <c r="O9" s="606"/>
      <c r="P9" s="606"/>
      <c r="Q9" s="607"/>
      <c r="R9" s="608">
        <v>2349</v>
      </c>
      <c r="S9" s="609"/>
      <c r="T9" s="609"/>
      <c r="U9" s="609"/>
      <c r="V9" s="609"/>
      <c r="W9" s="609"/>
      <c r="X9" s="609"/>
      <c r="Y9" s="610"/>
      <c r="Z9" s="646">
        <v>0</v>
      </c>
      <c r="AA9" s="646"/>
      <c r="AB9" s="646"/>
      <c r="AC9" s="646"/>
      <c r="AD9" s="647">
        <v>2349</v>
      </c>
      <c r="AE9" s="647"/>
      <c r="AF9" s="647"/>
      <c r="AG9" s="647"/>
      <c r="AH9" s="647"/>
      <c r="AI9" s="647"/>
      <c r="AJ9" s="647"/>
      <c r="AK9" s="647"/>
      <c r="AL9" s="611">
        <v>0.1</v>
      </c>
      <c r="AM9" s="612"/>
      <c r="AN9" s="612"/>
      <c r="AO9" s="648"/>
      <c r="AP9" s="605" t="s">
        <v>231</v>
      </c>
      <c r="AQ9" s="606"/>
      <c r="AR9" s="606"/>
      <c r="AS9" s="606"/>
      <c r="AT9" s="606"/>
      <c r="AU9" s="606"/>
      <c r="AV9" s="606"/>
      <c r="AW9" s="606"/>
      <c r="AX9" s="606"/>
      <c r="AY9" s="606"/>
      <c r="AZ9" s="606"/>
      <c r="BA9" s="606"/>
      <c r="BB9" s="606"/>
      <c r="BC9" s="606"/>
      <c r="BD9" s="606"/>
      <c r="BE9" s="606"/>
      <c r="BF9" s="607"/>
      <c r="BG9" s="608">
        <v>119769</v>
      </c>
      <c r="BH9" s="609"/>
      <c r="BI9" s="609"/>
      <c r="BJ9" s="609"/>
      <c r="BK9" s="609"/>
      <c r="BL9" s="609"/>
      <c r="BM9" s="609"/>
      <c r="BN9" s="610"/>
      <c r="BO9" s="646">
        <v>26.6</v>
      </c>
      <c r="BP9" s="646"/>
      <c r="BQ9" s="646"/>
      <c r="BR9" s="646"/>
      <c r="BS9" s="647" t="s">
        <v>122</v>
      </c>
      <c r="BT9" s="647"/>
      <c r="BU9" s="647"/>
      <c r="BV9" s="647"/>
      <c r="BW9" s="647"/>
      <c r="BX9" s="647"/>
      <c r="BY9" s="647"/>
      <c r="BZ9" s="647"/>
      <c r="CA9" s="647"/>
      <c r="CB9" s="685"/>
      <c r="CD9" s="605" t="s">
        <v>232</v>
      </c>
      <c r="CE9" s="606"/>
      <c r="CF9" s="606"/>
      <c r="CG9" s="606"/>
      <c r="CH9" s="606"/>
      <c r="CI9" s="606"/>
      <c r="CJ9" s="606"/>
      <c r="CK9" s="606"/>
      <c r="CL9" s="606"/>
      <c r="CM9" s="606"/>
      <c r="CN9" s="606"/>
      <c r="CO9" s="606"/>
      <c r="CP9" s="606"/>
      <c r="CQ9" s="607"/>
      <c r="CR9" s="608">
        <v>361646</v>
      </c>
      <c r="CS9" s="609"/>
      <c r="CT9" s="609"/>
      <c r="CU9" s="609"/>
      <c r="CV9" s="609"/>
      <c r="CW9" s="609"/>
      <c r="CX9" s="609"/>
      <c r="CY9" s="610"/>
      <c r="CZ9" s="646">
        <v>6.1</v>
      </c>
      <c r="DA9" s="646"/>
      <c r="DB9" s="646"/>
      <c r="DC9" s="646"/>
      <c r="DD9" s="614" t="s">
        <v>122</v>
      </c>
      <c r="DE9" s="609"/>
      <c r="DF9" s="609"/>
      <c r="DG9" s="609"/>
      <c r="DH9" s="609"/>
      <c r="DI9" s="609"/>
      <c r="DJ9" s="609"/>
      <c r="DK9" s="609"/>
      <c r="DL9" s="609"/>
      <c r="DM9" s="609"/>
      <c r="DN9" s="609"/>
      <c r="DO9" s="609"/>
      <c r="DP9" s="610"/>
      <c r="DQ9" s="614">
        <v>337704</v>
      </c>
      <c r="DR9" s="609"/>
      <c r="DS9" s="609"/>
      <c r="DT9" s="609"/>
      <c r="DU9" s="609"/>
      <c r="DV9" s="609"/>
      <c r="DW9" s="609"/>
      <c r="DX9" s="609"/>
      <c r="DY9" s="609"/>
      <c r="DZ9" s="609"/>
      <c r="EA9" s="609"/>
      <c r="EB9" s="609"/>
      <c r="EC9" s="645"/>
    </row>
    <row r="10" spans="2:143" ht="11.25" customHeight="1" x14ac:dyDescent="0.2">
      <c r="B10" s="605" t="s">
        <v>233</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234</v>
      </c>
      <c r="AQ10" s="606"/>
      <c r="AR10" s="606"/>
      <c r="AS10" s="606"/>
      <c r="AT10" s="606"/>
      <c r="AU10" s="606"/>
      <c r="AV10" s="606"/>
      <c r="AW10" s="606"/>
      <c r="AX10" s="606"/>
      <c r="AY10" s="606"/>
      <c r="AZ10" s="606"/>
      <c r="BA10" s="606"/>
      <c r="BB10" s="606"/>
      <c r="BC10" s="606"/>
      <c r="BD10" s="606"/>
      <c r="BE10" s="606"/>
      <c r="BF10" s="607"/>
      <c r="BG10" s="608">
        <v>11845</v>
      </c>
      <c r="BH10" s="609"/>
      <c r="BI10" s="609"/>
      <c r="BJ10" s="609"/>
      <c r="BK10" s="609"/>
      <c r="BL10" s="609"/>
      <c r="BM10" s="609"/>
      <c r="BN10" s="610"/>
      <c r="BO10" s="646">
        <v>2.6</v>
      </c>
      <c r="BP10" s="646"/>
      <c r="BQ10" s="646"/>
      <c r="BR10" s="646"/>
      <c r="BS10" s="647" t="s">
        <v>122</v>
      </c>
      <c r="BT10" s="647"/>
      <c r="BU10" s="647"/>
      <c r="BV10" s="647"/>
      <c r="BW10" s="647"/>
      <c r="BX10" s="647"/>
      <c r="BY10" s="647"/>
      <c r="BZ10" s="647"/>
      <c r="CA10" s="647"/>
      <c r="CB10" s="685"/>
      <c r="CD10" s="605" t="s">
        <v>235</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236</v>
      </c>
      <c r="C11" s="606"/>
      <c r="D11" s="606"/>
      <c r="E11" s="606"/>
      <c r="F11" s="606"/>
      <c r="G11" s="606"/>
      <c r="H11" s="606"/>
      <c r="I11" s="606"/>
      <c r="J11" s="606"/>
      <c r="K11" s="606"/>
      <c r="L11" s="606"/>
      <c r="M11" s="606"/>
      <c r="N11" s="606"/>
      <c r="O11" s="606"/>
      <c r="P11" s="606"/>
      <c r="Q11" s="607"/>
      <c r="R11" s="608">
        <v>104887</v>
      </c>
      <c r="S11" s="609"/>
      <c r="T11" s="609"/>
      <c r="U11" s="609"/>
      <c r="V11" s="609"/>
      <c r="W11" s="609"/>
      <c r="X11" s="609"/>
      <c r="Y11" s="610"/>
      <c r="Z11" s="611">
        <v>1.6</v>
      </c>
      <c r="AA11" s="612"/>
      <c r="AB11" s="612"/>
      <c r="AC11" s="613"/>
      <c r="AD11" s="614">
        <v>104887</v>
      </c>
      <c r="AE11" s="609"/>
      <c r="AF11" s="609"/>
      <c r="AG11" s="609"/>
      <c r="AH11" s="609"/>
      <c r="AI11" s="609"/>
      <c r="AJ11" s="609"/>
      <c r="AK11" s="610"/>
      <c r="AL11" s="611">
        <v>3.8</v>
      </c>
      <c r="AM11" s="612"/>
      <c r="AN11" s="612"/>
      <c r="AO11" s="648"/>
      <c r="AP11" s="605" t="s">
        <v>237</v>
      </c>
      <c r="AQ11" s="606"/>
      <c r="AR11" s="606"/>
      <c r="AS11" s="606"/>
      <c r="AT11" s="606"/>
      <c r="AU11" s="606"/>
      <c r="AV11" s="606"/>
      <c r="AW11" s="606"/>
      <c r="AX11" s="606"/>
      <c r="AY11" s="606"/>
      <c r="AZ11" s="606"/>
      <c r="BA11" s="606"/>
      <c r="BB11" s="606"/>
      <c r="BC11" s="606"/>
      <c r="BD11" s="606"/>
      <c r="BE11" s="606"/>
      <c r="BF11" s="607"/>
      <c r="BG11" s="608">
        <v>9462</v>
      </c>
      <c r="BH11" s="609"/>
      <c r="BI11" s="609"/>
      <c r="BJ11" s="609"/>
      <c r="BK11" s="609"/>
      <c r="BL11" s="609"/>
      <c r="BM11" s="609"/>
      <c r="BN11" s="610"/>
      <c r="BO11" s="646">
        <v>2.1</v>
      </c>
      <c r="BP11" s="646"/>
      <c r="BQ11" s="646"/>
      <c r="BR11" s="646"/>
      <c r="BS11" s="647" t="s">
        <v>122</v>
      </c>
      <c r="BT11" s="647"/>
      <c r="BU11" s="647"/>
      <c r="BV11" s="647"/>
      <c r="BW11" s="647"/>
      <c r="BX11" s="647"/>
      <c r="BY11" s="647"/>
      <c r="BZ11" s="647"/>
      <c r="CA11" s="647"/>
      <c r="CB11" s="685"/>
      <c r="CD11" s="605" t="s">
        <v>238</v>
      </c>
      <c r="CE11" s="606"/>
      <c r="CF11" s="606"/>
      <c r="CG11" s="606"/>
      <c r="CH11" s="606"/>
      <c r="CI11" s="606"/>
      <c r="CJ11" s="606"/>
      <c r="CK11" s="606"/>
      <c r="CL11" s="606"/>
      <c r="CM11" s="606"/>
      <c r="CN11" s="606"/>
      <c r="CO11" s="606"/>
      <c r="CP11" s="606"/>
      <c r="CQ11" s="607"/>
      <c r="CR11" s="608">
        <v>468076</v>
      </c>
      <c r="CS11" s="609"/>
      <c r="CT11" s="609"/>
      <c r="CU11" s="609"/>
      <c r="CV11" s="609"/>
      <c r="CW11" s="609"/>
      <c r="CX11" s="609"/>
      <c r="CY11" s="610"/>
      <c r="CZ11" s="646">
        <v>7.9</v>
      </c>
      <c r="DA11" s="646"/>
      <c r="DB11" s="646"/>
      <c r="DC11" s="646"/>
      <c r="DD11" s="614">
        <v>115813</v>
      </c>
      <c r="DE11" s="609"/>
      <c r="DF11" s="609"/>
      <c r="DG11" s="609"/>
      <c r="DH11" s="609"/>
      <c r="DI11" s="609"/>
      <c r="DJ11" s="609"/>
      <c r="DK11" s="609"/>
      <c r="DL11" s="609"/>
      <c r="DM11" s="609"/>
      <c r="DN11" s="609"/>
      <c r="DO11" s="609"/>
      <c r="DP11" s="610"/>
      <c r="DQ11" s="614">
        <v>215877</v>
      </c>
      <c r="DR11" s="609"/>
      <c r="DS11" s="609"/>
      <c r="DT11" s="609"/>
      <c r="DU11" s="609"/>
      <c r="DV11" s="609"/>
      <c r="DW11" s="609"/>
      <c r="DX11" s="609"/>
      <c r="DY11" s="609"/>
      <c r="DZ11" s="609"/>
      <c r="EA11" s="609"/>
      <c r="EB11" s="609"/>
      <c r="EC11" s="645"/>
    </row>
    <row r="12" spans="2:143" ht="11.25" customHeight="1" x14ac:dyDescent="0.2">
      <c r="B12" s="605" t="s">
        <v>239</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240</v>
      </c>
      <c r="AQ12" s="606"/>
      <c r="AR12" s="606"/>
      <c r="AS12" s="606"/>
      <c r="AT12" s="606"/>
      <c r="AU12" s="606"/>
      <c r="AV12" s="606"/>
      <c r="AW12" s="606"/>
      <c r="AX12" s="606"/>
      <c r="AY12" s="606"/>
      <c r="AZ12" s="606"/>
      <c r="BA12" s="606"/>
      <c r="BB12" s="606"/>
      <c r="BC12" s="606"/>
      <c r="BD12" s="606"/>
      <c r="BE12" s="606"/>
      <c r="BF12" s="607"/>
      <c r="BG12" s="608">
        <v>198482</v>
      </c>
      <c r="BH12" s="609"/>
      <c r="BI12" s="609"/>
      <c r="BJ12" s="609"/>
      <c r="BK12" s="609"/>
      <c r="BL12" s="609"/>
      <c r="BM12" s="609"/>
      <c r="BN12" s="610"/>
      <c r="BO12" s="646">
        <v>44.1</v>
      </c>
      <c r="BP12" s="646"/>
      <c r="BQ12" s="646"/>
      <c r="BR12" s="646"/>
      <c r="BS12" s="647" t="s">
        <v>122</v>
      </c>
      <c r="BT12" s="647"/>
      <c r="BU12" s="647"/>
      <c r="BV12" s="647"/>
      <c r="BW12" s="647"/>
      <c r="BX12" s="647"/>
      <c r="BY12" s="647"/>
      <c r="BZ12" s="647"/>
      <c r="CA12" s="647"/>
      <c r="CB12" s="685"/>
      <c r="CD12" s="605" t="s">
        <v>241</v>
      </c>
      <c r="CE12" s="606"/>
      <c r="CF12" s="606"/>
      <c r="CG12" s="606"/>
      <c r="CH12" s="606"/>
      <c r="CI12" s="606"/>
      <c r="CJ12" s="606"/>
      <c r="CK12" s="606"/>
      <c r="CL12" s="606"/>
      <c r="CM12" s="606"/>
      <c r="CN12" s="606"/>
      <c r="CO12" s="606"/>
      <c r="CP12" s="606"/>
      <c r="CQ12" s="607"/>
      <c r="CR12" s="608">
        <v>124986</v>
      </c>
      <c r="CS12" s="609"/>
      <c r="CT12" s="609"/>
      <c r="CU12" s="609"/>
      <c r="CV12" s="609"/>
      <c r="CW12" s="609"/>
      <c r="CX12" s="609"/>
      <c r="CY12" s="610"/>
      <c r="CZ12" s="646">
        <v>2.1</v>
      </c>
      <c r="DA12" s="646"/>
      <c r="DB12" s="646"/>
      <c r="DC12" s="646"/>
      <c r="DD12" s="614">
        <v>2237</v>
      </c>
      <c r="DE12" s="609"/>
      <c r="DF12" s="609"/>
      <c r="DG12" s="609"/>
      <c r="DH12" s="609"/>
      <c r="DI12" s="609"/>
      <c r="DJ12" s="609"/>
      <c r="DK12" s="609"/>
      <c r="DL12" s="609"/>
      <c r="DM12" s="609"/>
      <c r="DN12" s="609"/>
      <c r="DO12" s="609"/>
      <c r="DP12" s="610"/>
      <c r="DQ12" s="614">
        <v>79905</v>
      </c>
      <c r="DR12" s="609"/>
      <c r="DS12" s="609"/>
      <c r="DT12" s="609"/>
      <c r="DU12" s="609"/>
      <c r="DV12" s="609"/>
      <c r="DW12" s="609"/>
      <c r="DX12" s="609"/>
      <c r="DY12" s="609"/>
      <c r="DZ12" s="609"/>
      <c r="EA12" s="609"/>
      <c r="EB12" s="609"/>
      <c r="EC12" s="645"/>
    </row>
    <row r="13" spans="2:143" ht="11.25" customHeight="1" x14ac:dyDescent="0.2">
      <c r="B13" s="605" t="s">
        <v>242</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243</v>
      </c>
      <c r="AQ13" s="606"/>
      <c r="AR13" s="606"/>
      <c r="AS13" s="606"/>
      <c r="AT13" s="606"/>
      <c r="AU13" s="606"/>
      <c r="AV13" s="606"/>
      <c r="AW13" s="606"/>
      <c r="AX13" s="606"/>
      <c r="AY13" s="606"/>
      <c r="AZ13" s="606"/>
      <c r="BA13" s="606"/>
      <c r="BB13" s="606"/>
      <c r="BC13" s="606"/>
      <c r="BD13" s="606"/>
      <c r="BE13" s="606"/>
      <c r="BF13" s="607"/>
      <c r="BG13" s="608">
        <v>197946</v>
      </c>
      <c r="BH13" s="609"/>
      <c r="BI13" s="609"/>
      <c r="BJ13" s="609"/>
      <c r="BK13" s="609"/>
      <c r="BL13" s="609"/>
      <c r="BM13" s="609"/>
      <c r="BN13" s="610"/>
      <c r="BO13" s="646">
        <v>43.9</v>
      </c>
      <c r="BP13" s="646"/>
      <c r="BQ13" s="646"/>
      <c r="BR13" s="646"/>
      <c r="BS13" s="647" t="s">
        <v>122</v>
      </c>
      <c r="BT13" s="647"/>
      <c r="BU13" s="647"/>
      <c r="BV13" s="647"/>
      <c r="BW13" s="647"/>
      <c r="BX13" s="647"/>
      <c r="BY13" s="647"/>
      <c r="BZ13" s="647"/>
      <c r="CA13" s="647"/>
      <c r="CB13" s="685"/>
      <c r="CD13" s="605" t="s">
        <v>244</v>
      </c>
      <c r="CE13" s="606"/>
      <c r="CF13" s="606"/>
      <c r="CG13" s="606"/>
      <c r="CH13" s="606"/>
      <c r="CI13" s="606"/>
      <c r="CJ13" s="606"/>
      <c r="CK13" s="606"/>
      <c r="CL13" s="606"/>
      <c r="CM13" s="606"/>
      <c r="CN13" s="606"/>
      <c r="CO13" s="606"/>
      <c r="CP13" s="606"/>
      <c r="CQ13" s="607"/>
      <c r="CR13" s="608">
        <v>517749</v>
      </c>
      <c r="CS13" s="609"/>
      <c r="CT13" s="609"/>
      <c r="CU13" s="609"/>
      <c r="CV13" s="609"/>
      <c r="CW13" s="609"/>
      <c r="CX13" s="609"/>
      <c r="CY13" s="610"/>
      <c r="CZ13" s="646">
        <v>8.8000000000000007</v>
      </c>
      <c r="DA13" s="646"/>
      <c r="DB13" s="646"/>
      <c r="DC13" s="646"/>
      <c r="DD13" s="614">
        <v>239450</v>
      </c>
      <c r="DE13" s="609"/>
      <c r="DF13" s="609"/>
      <c r="DG13" s="609"/>
      <c r="DH13" s="609"/>
      <c r="DI13" s="609"/>
      <c r="DJ13" s="609"/>
      <c r="DK13" s="609"/>
      <c r="DL13" s="609"/>
      <c r="DM13" s="609"/>
      <c r="DN13" s="609"/>
      <c r="DO13" s="609"/>
      <c r="DP13" s="610"/>
      <c r="DQ13" s="614">
        <v>260554</v>
      </c>
      <c r="DR13" s="609"/>
      <c r="DS13" s="609"/>
      <c r="DT13" s="609"/>
      <c r="DU13" s="609"/>
      <c r="DV13" s="609"/>
      <c r="DW13" s="609"/>
      <c r="DX13" s="609"/>
      <c r="DY13" s="609"/>
      <c r="DZ13" s="609"/>
      <c r="EA13" s="609"/>
      <c r="EB13" s="609"/>
      <c r="EC13" s="645"/>
    </row>
    <row r="14" spans="2:143" ht="11.25" customHeight="1" x14ac:dyDescent="0.2">
      <c r="B14" s="605" t="s">
        <v>245</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246</v>
      </c>
      <c r="AQ14" s="606"/>
      <c r="AR14" s="606"/>
      <c r="AS14" s="606"/>
      <c r="AT14" s="606"/>
      <c r="AU14" s="606"/>
      <c r="AV14" s="606"/>
      <c r="AW14" s="606"/>
      <c r="AX14" s="606"/>
      <c r="AY14" s="606"/>
      <c r="AZ14" s="606"/>
      <c r="BA14" s="606"/>
      <c r="BB14" s="606"/>
      <c r="BC14" s="606"/>
      <c r="BD14" s="606"/>
      <c r="BE14" s="606"/>
      <c r="BF14" s="607"/>
      <c r="BG14" s="608">
        <v>19005</v>
      </c>
      <c r="BH14" s="609"/>
      <c r="BI14" s="609"/>
      <c r="BJ14" s="609"/>
      <c r="BK14" s="609"/>
      <c r="BL14" s="609"/>
      <c r="BM14" s="609"/>
      <c r="BN14" s="610"/>
      <c r="BO14" s="646">
        <v>4.2</v>
      </c>
      <c r="BP14" s="646"/>
      <c r="BQ14" s="646"/>
      <c r="BR14" s="646"/>
      <c r="BS14" s="647" t="s">
        <v>122</v>
      </c>
      <c r="BT14" s="647"/>
      <c r="BU14" s="647"/>
      <c r="BV14" s="647"/>
      <c r="BW14" s="647"/>
      <c r="BX14" s="647"/>
      <c r="BY14" s="647"/>
      <c r="BZ14" s="647"/>
      <c r="CA14" s="647"/>
      <c r="CB14" s="685"/>
      <c r="CD14" s="605" t="s">
        <v>247</v>
      </c>
      <c r="CE14" s="606"/>
      <c r="CF14" s="606"/>
      <c r="CG14" s="606"/>
      <c r="CH14" s="606"/>
      <c r="CI14" s="606"/>
      <c r="CJ14" s="606"/>
      <c r="CK14" s="606"/>
      <c r="CL14" s="606"/>
      <c r="CM14" s="606"/>
      <c r="CN14" s="606"/>
      <c r="CO14" s="606"/>
      <c r="CP14" s="606"/>
      <c r="CQ14" s="607"/>
      <c r="CR14" s="608">
        <v>146369</v>
      </c>
      <c r="CS14" s="609"/>
      <c r="CT14" s="609"/>
      <c r="CU14" s="609"/>
      <c r="CV14" s="609"/>
      <c r="CW14" s="609"/>
      <c r="CX14" s="609"/>
      <c r="CY14" s="610"/>
      <c r="CZ14" s="646">
        <v>2.5</v>
      </c>
      <c r="DA14" s="646"/>
      <c r="DB14" s="646"/>
      <c r="DC14" s="646"/>
      <c r="DD14" s="614">
        <v>2530</v>
      </c>
      <c r="DE14" s="609"/>
      <c r="DF14" s="609"/>
      <c r="DG14" s="609"/>
      <c r="DH14" s="609"/>
      <c r="DI14" s="609"/>
      <c r="DJ14" s="609"/>
      <c r="DK14" s="609"/>
      <c r="DL14" s="609"/>
      <c r="DM14" s="609"/>
      <c r="DN14" s="609"/>
      <c r="DO14" s="609"/>
      <c r="DP14" s="610"/>
      <c r="DQ14" s="614">
        <v>143755</v>
      </c>
      <c r="DR14" s="609"/>
      <c r="DS14" s="609"/>
      <c r="DT14" s="609"/>
      <c r="DU14" s="609"/>
      <c r="DV14" s="609"/>
      <c r="DW14" s="609"/>
      <c r="DX14" s="609"/>
      <c r="DY14" s="609"/>
      <c r="DZ14" s="609"/>
      <c r="EA14" s="609"/>
      <c r="EB14" s="609"/>
      <c r="EC14" s="645"/>
    </row>
    <row r="15" spans="2:143" ht="11.25" customHeight="1" x14ac:dyDescent="0.2">
      <c r="B15" s="605" t="s">
        <v>248</v>
      </c>
      <c r="C15" s="606"/>
      <c r="D15" s="606"/>
      <c r="E15" s="606"/>
      <c r="F15" s="606"/>
      <c r="G15" s="606"/>
      <c r="H15" s="606"/>
      <c r="I15" s="606"/>
      <c r="J15" s="606"/>
      <c r="K15" s="606"/>
      <c r="L15" s="606"/>
      <c r="M15" s="606"/>
      <c r="N15" s="606"/>
      <c r="O15" s="606"/>
      <c r="P15" s="606"/>
      <c r="Q15" s="607"/>
      <c r="R15" s="608">
        <v>6507</v>
      </c>
      <c r="S15" s="609"/>
      <c r="T15" s="609"/>
      <c r="U15" s="609"/>
      <c r="V15" s="609"/>
      <c r="W15" s="609"/>
      <c r="X15" s="609"/>
      <c r="Y15" s="610"/>
      <c r="Z15" s="646">
        <v>0.1</v>
      </c>
      <c r="AA15" s="646"/>
      <c r="AB15" s="646"/>
      <c r="AC15" s="646"/>
      <c r="AD15" s="647">
        <v>6507</v>
      </c>
      <c r="AE15" s="647"/>
      <c r="AF15" s="647"/>
      <c r="AG15" s="647"/>
      <c r="AH15" s="647"/>
      <c r="AI15" s="647"/>
      <c r="AJ15" s="647"/>
      <c r="AK15" s="647"/>
      <c r="AL15" s="611">
        <v>0.2</v>
      </c>
      <c r="AM15" s="612"/>
      <c r="AN15" s="612"/>
      <c r="AO15" s="648"/>
      <c r="AP15" s="605" t="s">
        <v>249</v>
      </c>
      <c r="AQ15" s="606"/>
      <c r="AR15" s="606"/>
      <c r="AS15" s="606"/>
      <c r="AT15" s="606"/>
      <c r="AU15" s="606"/>
      <c r="AV15" s="606"/>
      <c r="AW15" s="606"/>
      <c r="AX15" s="606"/>
      <c r="AY15" s="606"/>
      <c r="AZ15" s="606"/>
      <c r="BA15" s="606"/>
      <c r="BB15" s="606"/>
      <c r="BC15" s="606"/>
      <c r="BD15" s="606"/>
      <c r="BE15" s="606"/>
      <c r="BF15" s="607"/>
      <c r="BG15" s="608">
        <v>30789</v>
      </c>
      <c r="BH15" s="609"/>
      <c r="BI15" s="609"/>
      <c r="BJ15" s="609"/>
      <c r="BK15" s="609"/>
      <c r="BL15" s="609"/>
      <c r="BM15" s="609"/>
      <c r="BN15" s="610"/>
      <c r="BO15" s="646">
        <v>6.8</v>
      </c>
      <c r="BP15" s="646"/>
      <c r="BQ15" s="646"/>
      <c r="BR15" s="646"/>
      <c r="BS15" s="647" t="s">
        <v>122</v>
      </c>
      <c r="BT15" s="647"/>
      <c r="BU15" s="647"/>
      <c r="BV15" s="647"/>
      <c r="BW15" s="647"/>
      <c r="BX15" s="647"/>
      <c r="BY15" s="647"/>
      <c r="BZ15" s="647"/>
      <c r="CA15" s="647"/>
      <c r="CB15" s="685"/>
      <c r="CD15" s="605" t="s">
        <v>250</v>
      </c>
      <c r="CE15" s="606"/>
      <c r="CF15" s="606"/>
      <c r="CG15" s="606"/>
      <c r="CH15" s="606"/>
      <c r="CI15" s="606"/>
      <c r="CJ15" s="606"/>
      <c r="CK15" s="606"/>
      <c r="CL15" s="606"/>
      <c r="CM15" s="606"/>
      <c r="CN15" s="606"/>
      <c r="CO15" s="606"/>
      <c r="CP15" s="606"/>
      <c r="CQ15" s="607"/>
      <c r="CR15" s="608">
        <v>290991</v>
      </c>
      <c r="CS15" s="609"/>
      <c r="CT15" s="609"/>
      <c r="CU15" s="609"/>
      <c r="CV15" s="609"/>
      <c r="CW15" s="609"/>
      <c r="CX15" s="609"/>
      <c r="CY15" s="610"/>
      <c r="CZ15" s="646">
        <v>4.9000000000000004</v>
      </c>
      <c r="DA15" s="646"/>
      <c r="DB15" s="646"/>
      <c r="DC15" s="646"/>
      <c r="DD15" s="614">
        <v>4339</v>
      </c>
      <c r="DE15" s="609"/>
      <c r="DF15" s="609"/>
      <c r="DG15" s="609"/>
      <c r="DH15" s="609"/>
      <c r="DI15" s="609"/>
      <c r="DJ15" s="609"/>
      <c r="DK15" s="609"/>
      <c r="DL15" s="609"/>
      <c r="DM15" s="609"/>
      <c r="DN15" s="609"/>
      <c r="DO15" s="609"/>
      <c r="DP15" s="610"/>
      <c r="DQ15" s="614">
        <v>235744</v>
      </c>
      <c r="DR15" s="609"/>
      <c r="DS15" s="609"/>
      <c r="DT15" s="609"/>
      <c r="DU15" s="609"/>
      <c r="DV15" s="609"/>
      <c r="DW15" s="609"/>
      <c r="DX15" s="609"/>
      <c r="DY15" s="609"/>
      <c r="DZ15" s="609"/>
      <c r="EA15" s="609"/>
      <c r="EB15" s="609"/>
      <c r="EC15" s="645"/>
    </row>
    <row r="16" spans="2:143" ht="11.25" customHeight="1" x14ac:dyDescent="0.2">
      <c r="B16" s="605" t="s">
        <v>251</v>
      </c>
      <c r="C16" s="606"/>
      <c r="D16" s="606"/>
      <c r="E16" s="606"/>
      <c r="F16" s="606"/>
      <c r="G16" s="606"/>
      <c r="H16" s="606"/>
      <c r="I16" s="606"/>
      <c r="J16" s="606"/>
      <c r="K16" s="606"/>
      <c r="L16" s="606"/>
      <c r="M16" s="606"/>
      <c r="N16" s="606"/>
      <c r="O16" s="606"/>
      <c r="P16" s="606"/>
      <c r="Q16" s="607"/>
      <c r="R16" s="608">
        <v>9822</v>
      </c>
      <c r="S16" s="609"/>
      <c r="T16" s="609"/>
      <c r="U16" s="609"/>
      <c r="V16" s="609"/>
      <c r="W16" s="609"/>
      <c r="X16" s="609"/>
      <c r="Y16" s="610"/>
      <c r="Z16" s="646">
        <v>0.2</v>
      </c>
      <c r="AA16" s="646"/>
      <c r="AB16" s="646"/>
      <c r="AC16" s="646"/>
      <c r="AD16" s="647">
        <v>9822</v>
      </c>
      <c r="AE16" s="647"/>
      <c r="AF16" s="647"/>
      <c r="AG16" s="647"/>
      <c r="AH16" s="647"/>
      <c r="AI16" s="647"/>
      <c r="AJ16" s="647"/>
      <c r="AK16" s="647"/>
      <c r="AL16" s="611">
        <v>0.4</v>
      </c>
      <c r="AM16" s="612"/>
      <c r="AN16" s="612"/>
      <c r="AO16" s="648"/>
      <c r="AP16" s="605" t="s">
        <v>252</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5"/>
      <c r="CD16" s="605" t="s">
        <v>253</v>
      </c>
      <c r="CE16" s="606"/>
      <c r="CF16" s="606"/>
      <c r="CG16" s="606"/>
      <c r="CH16" s="606"/>
      <c r="CI16" s="606"/>
      <c r="CJ16" s="606"/>
      <c r="CK16" s="606"/>
      <c r="CL16" s="606"/>
      <c r="CM16" s="606"/>
      <c r="CN16" s="606"/>
      <c r="CO16" s="606"/>
      <c r="CP16" s="606"/>
      <c r="CQ16" s="607"/>
      <c r="CR16" s="608">
        <v>142243</v>
      </c>
      <c r="CS16" s="609"/>
      <c r="CT16" s="609"/>
      <c r="CU16" s="609"/>
      <c r="CV16" s="609"/>
      <c r="CW16" s="609"/>
      <c r="CX16" s="609"/>
      <c r="CY16" s="610"/>
      <c r="CZ16" s="646">
        <v>2.4</v>
      </c>
      <c r="DA16" s="646"/>
      <c r="DB16" s="646"/>
      <c r="DC16" s="646"/>
      <c r="DD16" s="614" t="s">
        <v>122</v>
      </c>
      <c r="DE16" s="609"/>
      <c r="DF16" s="609"/>
      <c r="DG16" s="609"/>
      <c r="DH16" s="609"/>
      <c r="DI16" s="609"/>
      <c r="DJ16" s="609"/>
      <c r="DK16" s="609"/>
      <c r="DL16" s="609"/>
      <c r="DM16" s="609"/>
      <c r="DN16" s="609"/>
      <c r="DO16" s="609"/>
      <c r="DP16" s="610"/>
      <c r="DQ16" s="614">
        <v>12867</v>
      </c>
      <c r="DR16" s="609"/>
      <c r="DS16" s="609"/>
      <c r="DT16" s="609"/>
      <c r="DU16" s="609"/>
      <c r="DV16" s="609"/>
      <c r="DW16" s="609"/>
      <c r="DX16" s="609"/>
      <c r="DY16" s="609"/>
      <c r="DZ16" s="609"/>
      <c r="EA16" s="609"/>
      <c r="EB16" s="609"/>
      <c r="EC16" s="645"/>
    </row>
    <row r="17" spans="2:133" ht="11.25" customHeight="1" x14ac:dyDescent="0.2">
      <c r="B17" s="605" t="s">
        <v>254</v>
      </c>
      <c r="C17" s="606"/>
      <c r="D17" s="606"/>
      <c r="E17" s="606"/>
      <c r="F17" s="606"/>
      <c r="G17" s="606"/>
      <c r="H17" s="606"/>
      <c r="I17" s="606"/>
      <c r="J17" s="606"/>
      <c r="K17" s="606"/>
      <c r="L17" s="606"/>
      <c r="M17" s="606"/>
      <c r="N17" s="606"/>
      <c r="O17" s="606"/>
      <c r="P17" s="606"/>
      <c r="Q17" s="607"/>
      <c r="R17" s="608">
        <v>14826</v>
      </c>
      <c r="S17" s="609"/>
      <c r="T17" s="609"/>
      <c r="U17" s="609"/>
      <c r="V17" s="609"/>
      <c r="W17" s="609"/>
      <c r="X17" s="609"/>
      <c r="Y17" s="610"/>
      <c r="Z17" s="646">
        <v>0.2</v>
      </c>
      <c r="AA17" s="646"/>
      <c r="AB17" s="646"/>
      <c r="AC17" s="646"/>
      <c r="AD17" s="647">
        <v>14826</v>
      </c>
      <c r="AE17" s="647"/>
      <c r="AF17" s="647"/>
      <c r="AG17" s="647"/>
      <c r="AH17" s="647"/>
      <c r="AI17" s="647"/>
      <c r="AJ17" s="647"/>
      <c r="AK17" s="647"/>
      <c r="AL17" s="611">
        <v>0.5</v>
      </c>
      <c r="AM17" s="612"/>
      <c r="AN17" s="612"/>
      <c r="AO17" s="648"/>
      <c r="AP17" s="605" t="s">
        <v>255</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5"/>
      <c r="CD17" s="605" t="s">
        <v>256</v>
      </c>
      <c r="CE17" s="606"/>
      <c r="CF17" s="606"/>
      <c r="CG17" s="606"/>
      <c r="CH17" s="606"/>
      <c r="CI17" s="606"/>
      <c r="CJ17" s="606"/>
      <c r="CK17" s="606"/>
      <c r="CL17" s="606"/>
      <c r="CM17" s="606"/>
      <c r="CN17" s="606"/>
      <c r="CO17" s="606"/>
      <c r="CP17" s="606"/>
      <c r="CQ17" s="607"/>
      <c r="CR17" s="608">
        <v>353804</v>
      </c>
      <c r="CS17" s="609"/>
      <c r="CT17" s="609"/>
      <c r="CU17" s="609"/>
      <c r="CV17" s="609"/>
      <c r="CW17" s="609"/>
      <c r="CX17" s="609"/>
      <c r="CY17" s="610"/>
      <c r="CZ17" s="646">
        <v>6</v>
      </c>
      <c r="DA17" s="646"/>
      <c r="DB17" s="646"/>
      <c r="DC17" s="646"/>
      <c r="DD17" s="614" t="s">
        <v>122</v>
      </c>
      <c r="DE17" s="609"/>
      <c r="DF17" s="609"/>
      <c r="DG17" s="609"/>
      <c r="DH17" s="609"/>
      <c r="DI17" s="609"/>
      <c r="DJ17" s="609"/>
      <c r="DK17" s="609"/>
      <c r="DL17" s="609"/>
      <c r="DM17" s="609"/>
      <c r="DN17" s="609"/>
      <c r="DO17" s="609"/>
      <c r="DP17" s="610"/>
      <c r="DQ17" s="614">
        <v>343258</v>
      </c>
      <c r="DR17" s="609"/>
      <c r="DS17" s="609"/>
      <c r="DT17" s="609"/>
      <c r="DU17" s="609"/>
      <c r="DV17" s="609"/>
      <c r="DW17" s="609"/>
      <c r="DX17" s="609"/>
      <c r="DY17" s="609"/>
      <c r="DZ17" s="609"/>
      <c r="EA17" s="609"/>
      <c r="EB17" s="609"/>
      <c r="EC17" s="645"/>
    </row>
    <row r="18" spans="2:133" ht="11.25" customHeight="1" x14ac:dyDescent="0.2">
      <c r="B18" s="605" t="s">
        <v>257</v>
      </c>
      <c r="C18" s="606"/>
      <c r="D18" s="606"/>
      <c r="E18" s="606"/>
      <c r="F18" s="606"/>
      <c r="G18" s="606"/>
      <c r="H18" s="606"/>
      <c r="I18" s="606"/>
      <c r="J18" s="606"/>
      <c r="K18" s="606"/>
      <c r="L18" s="606"/>
      <c r="M18" s="606"/>
      <c r="N18" s="606"/>
      <c r="O18" s="606"/>
      <c r="P18" s="606"/>
      <c r="Q18" s="607"/>
      <c r="R18" s="608">
        <v>987</v>
      </c>
      <c r="S18" s="609"/>
      <c r="T18" s="609"/>
      <c r="U18" s="609"/>
      <c r="V18" s="609"/>
      <c r="W18" s="609"/>
      <c r="X18" s="609"/>
      <c r="Y18" s="610"/>
      <c r="Z18" s="646">
        <v>0</v>
      </c>
      <c r="AA18" s="646"/>
      <c r="AB18" s="646"/>
      <c r="AC18" s="646"/>
      <c r="AD18" s="647">
        <v>987</v>
      </c>
      <c r="AE18" s="647"/>
      <c r="AF18" s="647"/>
      <c r="AG18" s="647"/>
      <c r="AH18" s="647"/>
      <c r="AI18" s="647"/>
      <c r="AJ18" s="647"/>
      <c r="AK18" s="647"/>
      <c r="AL18" s="611">
        <v>0</v>
      </c>
      <c r="AM18" s="612"/>
      <c r="AN18" s="612"/>
      <c r="AO18" s="648"/>
      <c r="AP18" s="605" t="s">
        <v>258</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5"/>
      <c r="CD18" s="605" t="s">
        <v>259</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260</v>
      </c>
      <c r="C19" s="606"/>
      <c r="D19" s="606"/>
      <c r="E19" s="606"/>
      <c r="F19" s="606"/>
      <c r="G19" s="606"/>
      <c r="H19" s="606"/>
      <c r="I19" s="606"/>
      <c r="J19" s="606"/>
      <c r="K19" s="606"/>
      <c r="L19" s="606"/>
      <c r="M19" s="606"/>
      <c r="N19" s="606"/>
      <c r="O19" s="606"/>
      <c r="P19" s="606"/>
      <c r="Q19" s="607"/>
      <c r="R19" s="608">
        <v>13839</v>
      </c>
      <c r="S19" s="609"/>
      <c r="T19" s="609"/>
      <c r="U19" s="609"/>
      <c r="V19" s="609"/>
      <c r="W19" s="609"/>
      <c r="X19" s="609"/>
      <c r="Y19" s="610"/>
      <c r="Z19" s="646">
        <v>0.2</v>
      </c>
      <c r="AA19" s="646"/>
      <c r="AB19" s="646"/>
      <c r="AC19" s="646"/>
      <c r="AD19" s="647">
        <v>13839</v>
      </c>
      <c r="AE19" s="647"/>
      <c r="AF19" s="647"/>
      <c r="AG19" s="647"/>
      <c r="AH19" s="647"/>
      <c r="AI19" s="647"/>
      <c r="AJ19" s="647"/>
      <c r="AK19" s="647"/>
      <c r="AL19" s="611">
        <v>0.5</v>
      </c>
      <c r="AM19" s="612"/>
      <c r="AN19" s="612"/>
      <c r="AO19" s="648"/>
      <c r="AP19" s="605" t="s">
        <v>261</v>
      </c>
      <c r="AQ19" s="606"/>
      <c r="AR19" s="606"/>
      <c r="AS19" s="606"/>
      <c r="AT19" s="606"/>
      <c r="AU19" s="606"/>
      <c r="AV19" s="606"/>
      <c r="AW19" s="606"/>
      <c r="AX19" s="606"/>
      <c r="AY19" s="606"/>
      <c r="AZ19" s="606"/>
      <c r="BA19" s="606"/>
      <c r="BB19" s="606"/>
      <c r="BC19" s="606"/>
      <c r="BD19" s="606"/>
      <c r="BE19" s="606"/>
      <c r="BF19" s="607"/>
      <c r="BG19" s="608">
        <v>55756</v>
      </c>
      <c r="BH19" s="609"/>
      <c r="BI19" s="609"/>
      <c r="BJ19" s="609"/>
      <c r="BK19" s="609"/>
      <c r="BL19" s="609"/>
      <c r="BM19" s="609"/>
      <c r="BN19" s="610"/>
      <c r="BO19" s="646">
        <v>12.4</v>
      </c>
      <c r="BP19" s="646"/>
      <c r="BQ19" s="646"/>
      <c r="BR19" s="646"/>
      <c r="BS19" s="647" t="s">
        <v>122</v>
      </c>
      <c r="BT19" s="647"/>
      <c r="BU19" s="647"/>
      <c r="BV19" s="647"/>
      <c r="BW19" s="647"/>
      <c r="BX19" s="647"/>
      <c r="BY19" s="647"/>
      <c r="BZ19" s="647"/>
      <c r="CA19" s="647"/>
      <c r="CB19" s="685"/>
      <c r="CD19" s="605" t="s">
        <v>262</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263</v>
      </c>
      <c r="C20" s="676"/>
      <c r="D20" s="676"/>
      <c r="E20" s="676"/>
      <c r="F20" s="676"/>
      <c r="G20" s="676"/>
      <c r="H20" s="676"/>
      <c r="I20" s="676"/>
      <c r="J20" s="676"/>
      <c r="K20" s="676"/>
      <c r="L20" s="676"/>
      <c r="M20" s="676"/>
      <c r="N20" s="676"/>
      <c r="O20" s="676"/>
      <c r="P20" s="676"/>
      <c r="Q20" s="677"/>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264</v>
      </c>
      <c r="AQ20" s="606"/>
      <c r="AR20" s="606"/>
      <c r="AS20" s="606"/>
      <c r="AT20" s="606"/>
      <c r="AU20" s="606"/>
      <c r="AV20" s="606"/>
      <c r="AW20" s="606"/>
      <c r="AX20" s="606"/>
      <c r="AY20" s="606"/>
      <c r="AZ20" s="606"/>
      <c r="BA20" s="606"/>
      <c r="BB20" s="606"/>
      <c r="BC20" s="606"/>
      <c r="BD20" s="606"/>
      <c r="BE20" s="606"/>
      <c r="BF20" s="607"/>
      <c r="BG20" s="608">
        <v>55756</v>
      </c>
      <c r="BH20" s="609"/>
      <c r="BI20" s="609"/>
      <c r="BJ20" s="609"/>
      <c r="BK20" s="609"/>
      <c r="BL20" s="609"/>
      <c r="BM20" s="609"/>
      <c r="BN20" s="610"/>
      <c r="BO20" s="646">
        <v>12.4</v>
      </c>
      <c r="BP20" s="646"/>
      <c r="BQ20" s="646"/>
      <c r="BR20" s="646"/>
      <c r="BS20" s="647" t="s">
        <v>122</v>
      </c>
      <c r="BT20" s="647"/>
      <c r="BU20" s="647"/>
      <c r="BV20" s="647"/>
      <c r="BW20" s="647"/>
      <c r="BX20" s="647"/>
      <c r="BY20" s="647"/>
      <c r="BZ20" s="647"/>
      <c r="CA20" s="647"/>
      <c r="CB20" s="685"/>
      <c r="CD20" s="605" t="s">
        <v>265</v>
      </c>
      <c r="CE20" s="606"/>
      <c r="CF20" s="606"/>
      <c r="CG20" s="606"/>
      <c r="CH20" s="606"/>
      <c r="CI20" s="606"/>
      <c r="CJ20" s="606"/>
      <c r="CK20" s="606"/>
      <c r="CL20" s="606"/>
      <c r="CM20" s="606"/>
      <c r="CN20" s="606"/>
      <c r="CO20" s="606"/>
      <c r="CP20" s="606"/>
      <c r="CQ20" s="607"/>
      <c r="CR20" s="608">
        <v>5909947</v>
      </c>
      <c r="CS20" s="609"/>
      <c r="CT20" s="609"/>
      <c r="CU20" s="609"/>
      <c r="CV20" s="609"/>
      <c r="CW20" s="609"/>
      <c r="CX20" s="609"/>
      <c r="CY20" s="610"/>
      <c r="CZ20" s="646">
        <v>100</v>
      </c>
      <c r="DA20" s="646"/>
      <c r="DB20" s="646"/>
      <c r="DC20" s="646"/>
      <c r="DD20" s="614">
        <v>515003</v>
      </c>
      <c r="DE20" s="609"/>
      <c r="DF20" s="609"/>
      <c r="DG20" s="609"/>
      <c r="DH20" s="609"/>
      <c r="DI20" s="609"/>
      <c r="DJ20" s="609"/>
      <c r="DK20" s="609"/>
      <c r="DL20" s="609"/>
      <c r="DM20" s="609"/>
      <c r="DN20" s="609"/>
      <c r="DO20" s="609"/>
      <c r="DP20" s="610"/>
      <c r="DQ20" s="614">
        <v>4407983</v>
      </c>
      <c r="DR20" s="609"/>
      <c r="DS20" s="609"/>
      <c r="DT20" s="609"/>
      <c r="DU20" s="609"/>
      <c r="DV20" s="609"/>
      <c r="DW20" s="609"/>
      <c r="DX20" s="609"/>
      <c r="DY20" s="609"/>
      <c r="DZ20" s="609"/>
      <c r="EA20" s="609"/>
      <c r="EB20" s="609"/>
      <c r="EC20" s="645"/>
    </row>
    <row r="21" spans="2:133" ht="11.25" customHeight="1" x14ac:dyDescent="0.2">
      <c r="B21" s="605" t="s">
        <v>266</v>
      </c>
      <c r="C21" s="606"/>
      <c r="D21" s="606"/>
      <c r="E21" s="606"/>
      <c r="F21" s="606"/>
      <c r="G21" s="606"/>
      <c r="H21" s="606"/>
      <c r="I21" s="606"/>
      <c r="J21" s="606"/>
      <c r="K21" s="606"/>
      <c r="L21" s="606"/>
      <c r="M21" s="606"/>
      <c r="N21" s="606"/>
      <c r="O21" s="606"/>
      <c r="P21" s="606"/>
      <c r="Q21" s="607"/>
      <c r="R21" s="608">
        <v>2307099</v>
      </c>
      <c r="S21" s="609"/>
      <c r="T21" s="609"/>
      <c r="U21" s="609"/>
      <c r="V21" s="609"/>
      <c r="W21" s="609"/>
      <c r="X21" s="609"/>
      <c r="Y21" s="610"/>
      <c r="Z21" s="646">
        <v>36.1</v>
      </c>
      <c r="AA21" s="646"/>
      <c r="AB21" s="646"/>
      <c r="AC21" s="646"/>
      <c r="AD21" s="647">
        <v>2050101</v>
      </c>
      <c r="AE21" s="647"/>
      <c r="AF21" s="647"/>
      <c r="AG21" s="647"/>
      <c r="AH21" s="647"/>
      <c r="AI21" s="647"/>
      <c r="AJ21" s="647"/>
      <c r="AK21" s="647"/>
      <c r="AL21" s="611">
        <v>74.900000000000006</v>
      </c>
      <c r="AM21" s="612"/>
      <c r="AN21" s="612"/>
      <c r="AO21" s="648"/>
      <c r="AP21" s="605" t="s">
        <v>267</v>
      </c>
      <c r="AQ21" s="686"/>
      <c r="AR21" s="686"/>
      <c r="AS21" s="686"/>
      <c r="AT21" s="686"/>
      <c r="AU21" s="686"/>
      <c r="AV21" s="686"/>
      <c r="AW21" s="686"/>
      <c r="AX21" s="686"/>
      <c r="AY21" s="686"/>
      <c r="AZ21" s="686"/>
      <c r="BA21" s="686"/>
      <c r="BB21" s="686"/>
      <c r="BC21" s="686"/>
      <c r="BD21" s="686"/>
      <c r="BE21" s="686"/>
      <c r="BF21" s="687"/>
      <c r="BG21" s="608">
        <v>55756</v>
      </c>
      <c r="BH21" s="609"/>
      <c r="BI21" s="609"/>
      <c r="BJ21" s="609"/>
      <c r="BK21" s="609"/>
      <c r="BL21" s="609"/>
      <c r="BM21" s="609"/>
      <c r="BN21" s="610"/>
      <c r="BO21" s="646">
        <v>12.4</v>
      </c>
      <c r="BP21" s="646"/>
      <c r="BQ21" s="646"/>
      <c r="BR21" s="646"/>
      <c r="BS21" s="647" t="s">
        <v>122</v>
      </c>
      <c r="BT21" s="647"/>
      <c r="BU21" s="647"/>
      <c r="BV21" s="647"/>
      <c r="BW21" s="647"/>
      <c r="BX21" s="647"/>
      <c r="BY21" s="647"/>
      <c r="BZ21" s="647"/>
      <c r="CA21" s="647"/>
      <c r="CB21" s="685"/>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268</v>
      </c>
      <c r="C22" s="606"/>
      <c r="D22" s="606"/>
      <c r="E22" s="606"/>
      <c r="F22" s="606"/>
      <c r="G22" s="606"/>
      <c r="H22" s="606"/>
      <c r="I22" s="606"/>
      <c r="J22" s="606"/>
      <c r="K22" s="606"/>
      <c r="L22" s="606"/>
      <c r="M22" s="606"/>
      <c r="N22" s="606"/>
      <c r="O22" s="606"/>
      <c r="P22" s="606"/>
      <c r="Q22" s="607"/>
      <c r="R22" s="608">
        <v>2050101</v>
      </c>
      <c r="S22" s="609"/>
      <c r="T22" s="609"/>
      <c r="U22" s="609"/>
      <c r="V22" s="609"/>
      <c r="W22" s="609"/>
      <c r="X22" s="609"/>
      <c r="Y22" s="610"/>
      <c r="Z22" s="646">
        <v>32.1</v>
      </c>
      <c r="AA22" s="646"/>
      <c r="AB22" s="646"/>
      <c r="AC22" s="646"/>
      <c r="AD22" s="647">
        <v>2050101</v>
      </c>
      <c r="AE22" s="647"/>
      <c r="AF22" s="647"/>
      <c r="AG22" s="647"/>
      <c r="AH22" s="647"/>
      <c r="AI22" s="647"/>
      <c r="AJ22" s="647"/>
      <c r="AK22" s="647"/>
      <c r="AL22" s="611">
        <v>74.900000000000006</v>
      </c>
      <c r="AM22" s="612"/>
      <c r="AN22" s="612"/>
      <c r="AO22" s="648"/>
      <c r="AP22" s="605" t="s">
        <v>269</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5"/>
      <c r="CD22" s="660" t="s">
        <v>270</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271</v>
      </c>
      <c r="C23" s="606"/>
      <c r="D23" s="606"/>
      <c r="E23" s="606"/>
      <c r="F23" s="606"/>
      <c r="G23" s="606"/>
      <c r="H23" s="606"/>
      <c r="I23" s="606"/>
      <c r="J23" s="606"/>
      <c r="K23" s="606"/>
      <c r="L23" s="606"/>
      <c r="M23" s="606"/>
      <c r="N23" s="606"/>
      <c r="O23" s="606"/>
      <c r="P23" s="606"/>
      <c r="Q23" s="607"/>
      <c r="R23" s="608">
        <v>256998</v>
      </c>
      <c r="S23" s="609"/>
      <c r="T23" s="609"/>
      <c r="U23" s="609"/>
      <c r="V23" s="609"/>
      <c r="W23" s="609"/>
      <c r="X23" s="609"/>
      <c r="Y23" s="610"/>
      <c r="Z23" s="646">
        <v>4</v>
      </c>
      <c r="AA23" s="646"/>
      <c r="AB23" s="646"/>
      <c r="AC23" s="646"/>
      <c r="AD23" s="647" t="s">
        <v>122</v>
      </c>
      <c r="AE23" s="647"/>
      <c r="AF23" s="647"/>
      <c r="AG23" s="647"/>
      <c r="AH23" s="647"/>
      <c r="AI23" s="647"/>
      <c r="AJ23" s="647"/>
      <c r="AK23" s="647"/>
      <c r="AL23" s="611" t="s">
        <v>122</v>
      </c>
      <c r="AM23" s="612"/>
      <c r="AN23" s="612"/>
      <c r="AO23" s="648"/>
      <c r="AP23" s="605" t="s">
        <v>272</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5"/>
      <c r="CD23" s="660" t="s">
        <v>212</v>
      </c>
      <c r="CE23" s="661"/>
      <c r="CF23" s="661"/>
      <c r="CG23" s="661"/>
      <c r="CH23" s="661"/>
      <c r="CI23" s="661"/>
      <c r="CJ23" s="661"/>
      <c r="CK23" s="661"/>
      <c r="CL23" s="661"/>
      <c r="CM23" s="661"/>
      <c r="CN23" s="661"/>
      <c r="CO23" s="661"/>
      <c r="CP23" s="661"/>
      <c r="CQ23" s="662"/>
      <c r="CR23" s="660" t="s">
        <v>273</v>
      </c>
      <c r="CS23" s="661"/>
      <c r="CT23" s="661"/>
      <c r="CU23" s="661"/>
      <c r="CV23" s="661"/>
      <c r="CW23" s="661"/>
      <c r="CX23" s="661"/>
      <c r="CY23" s="662"/>
      <c r="CZ23" s="660" t="s">
        <v>274</v>
      </c>
      <c r="DA23" s="661"/>
      <c r="DB23" s="661"/>
      <c r="DC23" s="662"/>
      <c r="DD23" s="660" t="s">
        <v>275</v>
      </c>
      <c r="DE23" s="661"/>
      <c r="DF23" s="661"/>
      <c r="DG23" s="661"/>
      <c r="DH23" s="661"/>
      <c r="DI23" s="661"/>
      <c r="DJ23" s="661"/>
      <c r="DK23" s="662"/>
      <c r="DL23" s="698" t="s">
        <v>276</v>
      </c>
      <c r="DM23" s="699"/>
      <c r="DN23" s="699"/>
      <c r="DO23" s="699"/>
      <c r="DP23" s="699"/>
      <c r="DQ23" s="699"/>
      <c r="DR23" s="699"/>
      <c r="DS23" s="699"/>
      <c r="DT23" s="699"/>
      <c r="DU23" s="699"/>
      <c r="DV23" s="700"/>
      <c r="DW23" s="660" t="s">
        <v>277</v>
      </c>
      <c r="DX23" s="661"/>
      <c r="DY23" s="661"/>
      <c r="DZ23" s="661"/>
      <c r="EA23" s="661"/>
      <c r="EB23" s="661"/>
      <c r="EC23" s="662"/>
    </row>
    <row r="24" spans="2:133" ht="11.25" customHeight="1" x14ac:dyDescent="0.2">
      <c r="B24" s="605" t="s">
        <v>278</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279</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5"/>
      <c r="CD24" s="666" t="s">
        <v>280</v>
      </c>
      <c r="CE24" s="667"/>
      <c r="CF24" s="667"/>
      <c r="CG24" s="667"/>
      <c r="CH24" s="667"/>
      <c r="CI24" s="667"/>
      <c r="CJ24" s="667"/>
      <c r="CK24" s="667"/>
      <c r="CL24" s="667"/>
      <c r="CM24" s="667"/>
      <c r="CN24" s="667"/>
      <c r="CO24" s="667"/>
      <c r="CP24" s="667"/>
      <c r="CQ24" s="668"/>
      <c r="CR24" s="663">
        <v>1595858</v>
      </c>
      <c r="CS24" s="664"/>
      <c r="CT24" s="664"/>
      <c r="CU24" s="664"/>
      <c r="CV24" s="664"/>
      <c r="CW24" s="664"/>
      <c r="CX24" s="664"/>
      <c r="CY24" s="689"/>
      <c r="CZ24" s="690">
        <v>27</v>
      </c>
      <c r="DA24" s="672"/>
      <c r="DB24" s="672"/>
      <c r="DC24" s="692"/>
      <c r="DD24" s="688">
        <v>1310765</v>
      </c>
      <c r="DE24" s="664"/>
      <c r="DF24" s="664"/>
      <c r="DG24" s="664"/>
      <c r="DH24" s="664"/>
      <c r="DI24" s="664"/>
      <c r="DJ24" s="664"/>
      <c r="DK24" s="689"/>
      <c r="DL24" s="688">
        <v>1285281</v>
      </c>
      <c r="DM24" s="664"/>
      <c r="DN24" s="664"/>
      <c r="DO24" s="664"/>
      <c r="DP24" s="664"/>
      <c r="DQ24" s="664"/>
      <c r="DR24" s="664"/>
      <c r="DS24" s="664"/>
      <c r="DT24" s="664"/>
      <c r="DU24" s="664"/>
      <c r="DV24" s="689"/>
      <c r="DW24" s="690">
        <v>46.9</v>
      </c>
      <c r="DX24" s="672"/>
      <c r="DY24" s="672"/>
      <c r="DZ24" s="672"/>
      <c r="EA24" s="672"/>
      <c r="EB24" s="672"/>
      <c r="EC24" s="691"/>
    </row>
    <row r="25" spans="2:133" ht="11.25" customHeight="1" x14ac:dyDescent="0.2">
      <c r="B25" s="605" t="s">
        <v>281</v>
      </c>
      <c r="C25" s="606"/>
      <c r="D25" s="606"/>
      <c r="E25" s="606"/>
      <c r="F25" s="606"/>
      <c r="G25" s="606"/>
      <c r="H25" s="606"/>
      <c r="I25" s="606"/>
      <c r="J25" s="606"/>
      <c r="K25" s="606"/>
      <c r="L25" s="606"/>
      <c r="M25" s="606"/>
      <c r="N25" s="606"/>
      <c r="O25" s="606"/>
      <c r="P25" s="606"/>
      <c r="Q25" s="607"/>
      <c r="R25" s="608">
        <v>2986902</v>
      </c>
      <c r="S25" s="609"/>
      <c r="T25" s="609"/>
      <c r="U25" s="609"/>
      <c r="V25" s="609"/>
      <c r="W25" s="609"/>
      <c r="X25" s="609"/>
      <c r="Y25" s="610"/>
      <c r="Z25" s="646">
        <v>46.8</v>
      </c>
      <c r="AA25" s="646"/>
      <c r="AB25" s="646"/>
      <c r="AC25" s="646"/>
      <c r="AD25" s="647">
        <v>2729904</v>
      </c>
      <c r="AE25" s="647"/>
      <c r="AF25" s="647"/>
      <c r="AG25" s="647"/>
      <c r="AH25" s="647"/>
      <c r="AI25" s="647"/>
      <c r="AJ25" s="647"/>
      <c r="AK25" s="647"/>
      <c r="AL25" s="611">
        <v>99.8</v>
      </c>
      <c r="AM25" s="612"/>
      <c r="AN25" s="612"/>
      <c r="AO25" s="648"/>
      <c r="AP25" s="605" t="s">
        <v>282</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5"/>
      <c r="CD25" s="605" t="s">
        <v>283</v>
      </c>
      <c r="CE25" s="606"/>
      <c r="CF25" s="606"/>
      <c r="CG25" s="606"/>
      <c r="CH25" s="606"/>
      <c r="CI25" s="606"/>
      <c r="CJ25" s="606"/>
      <c r="CK25" s="606"/>
      <c r="CL25" s="606"/>
      <c r="CM25" s="606"/>
      <c r="CN25" s="606"/>
      <c r="CO25" s="606"/>
      <c r="CP25" s="606"/>
      <c r="CQ25" s="607"/>
      <c r="CR25" s="608">
        <v>911234</v>
      </c>
      <c r="CS25" s="621"/>
      <c r="CT25" s="621"/>
      <c r="CU25" s="621"/>
      <c r="CV25" s="621"/>
      <c r="CW25" s="621"/>
      <c r="CX25" s="621"/>
      <c r="CY25" s="622"/>
      <c r="CZ25" s="611">
        <v>15.4</v>
      </c>
      <c r="DA25" s="623"/>
      <c r="DB25" s="623"/>
      <c r="DC25" s="624"/>
      <c r="DD25" s="614">
        <v>837662</v>
      </c>
      <c r="DE25" s="621"/>
      <c r="DF25" s="621"/>
      <c r="DG25" s="621"/>
      <c r="DH25" s="621"/>
      <c r="DI25" s="621"/>
      <c r="DJ25" s="621"/>
      <c r="DK25" s="622"/>
      <c r="DL25" s="614">
        <v>831396</v>
      </c>
      <c r="DM25" s="621"/>
      <c r="DN25" s="621"/>
      <c r="DO25" s="621"/>
      <c r="DP25" s="621"/>
      <c r="DQ25" s="621"/>
      <c r="DR25" s="621"/>
      <c r="DS25" s="621"/>
      <c r="DT25" s="621"/>
      <c r="DU25" s="621"/>
      <c r="DV25" s="622"/>
      <c r="DW25" s="611">
        <v>30.3</v>
      </c>
      <c r="DX25" s="623"/>
      <c r="DY25" s="623"/>
      <c r="DZ25" s="623"/>
      <c r="EA25" s="623"/>
      <c r="EB25" s="623"/>
      <c r="EC25" s="635"/>
    </row>
    <row r="26" spans="2:133" ht="11.25" customHeight="1" x14ac:dyDescent="0.2">
      <c r="B26" s="605" t="s">
        <v>284</v>
      </c>
      <c r="C26" s="606"/>
      <c r="D26" s="606"/>
      <c r="E26" s="606"/>
      <c r="F26" s="606"/>
      <c r="G26" s="606"/>
      <c r="H26" s="606"/>
      <c r="I26" s="606"/>
      <c r="J26" s="606"/>
      <c r="K26" s="606"/>
      <c r="L26" s="606"/>
      <c r="M26" s="606"/>
      <c r="N26" s="606"/>
      <c r="O26" s="606"/>
      <c r="P26" s="606"/>
      <c r="Q26" s="607"/>
      <c r="R26" s="608">
        <v>513</v>
      </c>
      <c r="S26" s="609"/>
      <c r="T26" s="609"/>
      <c r="U26" s="609"/>
      <c r="V26" s="609"/>
      <c r="W26" s="609"/>
      <c r="X26" s="609"/>
      <c r="Y26" s="610"/>
      <c r="Z26" s="646">
        <v>0</v>
      </c>
      <c r="AA26" s="646"/>
      <c r="AB26" s="646"/>
      <c r="AC26" s="646"/>
      <c r="AD26" s="647">
        <v>513</v>
      </c>
      <c r="AE26" s="647"/>
      <c r="AF26" s="647"/>
      <c r="AG26" s="647"/>
      <c r="AH26" s="647"/>
      <c r="AI26" s="647"/>
      <c r="AJ26" s="647"/>
      <c r="AK26" s="647"/>
      <c r="AL26" s="611">
        <v>0</v>
      </c>
      <c r="AM26" s="612"/>
      <c r="AN26" s="612"/>
      <c r="AO26" s="648"/>
      <c r="AP26" s="605" t="s">
        <v>285</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5"/>
      <c r="CD26" s="605" t="s">
        <v>286</v>
      </c>
      <c r="CE26" s="606"/>
      <c r="CF26" s="606"/>
      <c r="CG26" s="606"/>
      <c r="CH26" s="606"/>
      <c r="CI26" s="606"/>
      <c r="CJ26" s="606"/>
      <c r="CK26" s="606"/>
      <c r="CL26" s="606"/>
      <c r="CM26" s="606"/>
      <c r="CN26" s="606"/>
      <c r="CO26" s="606"/>
      <c r="CP26" s="606"/>
      <c r="CQ26" s="607"/>
      <c r="CR26" s="608">
        <v>488043</v>
      </c>
      <c r="CS26" s="609"/>
      <c r="CT26" s="609"/>
      <c r="CU26" s="609"/>
      <c r="CV26" s="609"/>
      <c r="CW26" s="609"/>
      <c r="CX26" s="609"/>
      <c r="CY26" s="610"/>
      <c r="CZ26" s="611">
        <v>8.3000000000000007</v>
      </c>
      <c r="DA26" s="623"/>
      <c r="DB26" s="623"/>
      <c r="DC26" s="624"/>
      <c r="DD26" s="614">
        <v>441450</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287</v>
      </c>
      <c r="C27" s="606"/>
      <c r="D27" s="606"/>
      <c r="E27" s="606"/>
      <c r="F27" s="606"/>
      <c r="G27" s="606"/>
      <c r="H27" s="606"/>
      <c r="I27" s="606"/>
      <c r="J27" s="606"/>
      <c r="K27" s="606"/>
      <c r="L27" s="606"/>
      <c r="M27" s="606"/>
      <c r="N27" s="606"/>
      <c r="O27" s="606"/>
      <c r="P27" s="606"/>
      <c r="Q27" s="607"/>
      <c r="R27" s="608">
        <v>55806</v>
      </c>
      <c r="S27" s="609"/>
      <c r="T27" s="609"/>
      <c r="U27" s="609"/>
      <c r="V27" s="609"/>
      <c r="W27" s="609"/>
      <c r="X27" s="609"/>
      <c r="Y27" s="610"/>
      <c r="Z27" s="646">
        <v>0.9</v>
      </c>
      <c r="AA27" s="646"/>
      <c r="AB27" s="646"/>
      <c r="AC27" s="646"/>
      <c r="AD27" s="647" t="s">
        <v>122</v>
      </c>
      <c r="AE27" s="647"/>
      <c r="AF27" s="647"/>
      <c r="AG27" s="647"/>
      <c r="AH27" s="647"/>
      <c r="AI27" s="647"/>
      <c r="AJ27" s="647"/>
      <c r="AK27" s="647"/>
      <c r="AL27" s="611" t="s">
        <v>122</v>
      </c>
      <c r="AM27" s="612"/>
      <c r="AN27" s="612"/>
      <c r="AO27" s="648"/>
      <c r="AP27" s="605" t="s">
        <v>288</v>
      </c>
      <c r="AQ27" s="606"/>
      <c r="AR27" s="606"/>
      <c r="AS27" s="606"/>
      <c r="AT27" s="606"/>
      <c r="AU27" s="606"/>
      <c r="AV27" s="606"/>
      <c r="AW27" s="606"/>
      <c r="AX27" s="606"/>
      <c r="AY27" s="606"/>
      <c r="AZ27" s="606"/>
      <c r="BA27" s="606"/>
      <c r="BB27" s="606"/>
      <c r="BC27" s="606"/>
      <c r="BD27" s="606"/>
      <c r="BE27" s="606"/>
      <c r="BF27" s="607"/>
      <c r="BG27" s="608">
        <v>450442</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5"/>
      <c r="CD27" s="605" t="s">
        <v>289</v>
      </c>
      <c r="CE27" s="606"/>
      <c r="CF27" s="606"/>
      <c r="CG27" s="606"/>
      <c r="CH27" s="606"/>
      <c r="CI27" s="606"/>
      <c r="CJ27" s="606"/>
      <c r="CK27" s="606"/>
      <c r="CL27" s="606"/>
      <c r="CM27" s="606"/>
      <c r="CN27" s="606"/>
      <c r="CO27" s="606"/>
      <c r="CP27" s="606"/>
      <c r="CQ27" s="607"/>
      <c r="CR27" s="608">
        <v>330820</v>
      </c>
      <c r="CS27" s="621"/>
      <c r="CT27" s="621"/>
      <c r="CU27" s="621"/>
      <c r="CV27" s="621"/>
      <c r="CW27" s="621"/>
      <c r="CX27" s="621"/>
      <c r="CY27" s="622"/>
      <c r="CZ27" s="611">
        <v>5.6</v>
      </c>
      <c r="DA27" s="623"/>
      <c r="DB27" s="623"/>
      <c r="DC27" s="624"/>
      <c r="DD27" s="614">
        <v>129845</v>
      </c>
      <c r="DE27" s="621"/>
      <c r="DF27" s="621"/>
      <c r="DG27" s="621"/>
      <c r="DH27" s="621"/>
      <c r="DI27" s="621"/>
      <c r="DJ27" s="621"/>
      <c r="DK27" s="622"/>
      <c r="DL27" s="614">
        <v>111155</v>
      </c>
      <c r="DM27" s="621"/>
      <c r="DN27" s="621"/>
      <c r="DO27" s="621"/>
      <c r="DP27" s="621"/>
      <c r="DQ27" s="621"/>
      <c r="DR27" s="621"/>
      <c r="DS27" s="621"/>
      <c r="DT27" s="621"/>
      <c r="DU27" s="621"/>
      <c r="DV27" s="622"/>
      <c r="DW27" s="611">
        <v>4.0999999999999996</v>
      </c>
      <c r="DX27" s="623"/>
      <c r="DY27" s="623"/>
      <c r="DZ27" s="623"/>
      <c r="EA27" s="623"/>
      <c r="EB27" s="623"/>
      <c r="EC27" s="635"/>
    </row>
    <row r="28" spans="2:133" ht="11.25" customHeight="1" x14ac:dyDescent="0.2">
      <c r="B28" s="605" t="s">
        <v>290</v>
      </c>
      <c r="C28" s="606"/>
      <c r="D28" s="606"/>
      <c r="E28" s="606"/>
      <c r="F28" s="606"/>
      <c r="G28" s="606"/>
      <c r="H28" s="606"/>
      <c r="I28" s="606"/>
      <c r="J28" s="606"/>
      <c r="K28" s="606"/>
      <c r="L28" s="606"/>
      <c r="M28" s="606"/>
      <c r="N28" s="606"/>
      <c r="O28" s="606"/>
      <c r="P28" s="606"/>
      <c r="Q28" s="607"/>
      <c r="R28" s="608">
        <v>70562</v>
      </c>
      <c r="S28" s="609"/>
      <c r="T28" s="609"/>
      <c r="U28" s="609"/>
      <c r="V28" s="609"/>
      <c r="W28" s="609"/>
      <c r="X28" s="609"/>
      <c r="Y28" s="610"/>
      <c r="Z28" s="646">
        <v>1.1000000000000001</v>
      </c>
      <c r="AA28" s="646"/>
      <c r="AB28" s="646"/>
      <c r="AC28" s="646"/>
      <c r="AD28" s="647">
        <v>1751</v>
      </c>
      <c r="AE28" s="647"/>
      <c r="AF28" s="647"/>
      <c r="AG28" s="647"/>
      <c r="AH28" s="647"/>
      <c r="AI28" s="647"/>
      <c r="AJ28" s="647"/>
      <c r="AK28" s="647"/>
      <c r="AL28" s="611">
        <v>0.1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291</v>
      </c>
      <c r="CE28" s="606"/>
      <c r="CF28" s="606"/>
      <c r="CG28" s="606"/>
      <c r="CH28" s="606"/>
      <c r="CI28" s="606"/>
      <c r="CJ28" s="606"/>
      <c r="CK28" s="606"/>
      <c r="CL28" s="606"/>
      <c r="CM28" s="606"/>
      <c r="CN28" s="606"/>
      <c r="CO28" s="606"/>
      <c r="CP28" s="606"/>
      <c r="CQ28" s="607"/>
      <c r="CR28" s="608">
        <v>353804</v>
      </c>
      <c r="CS28" s="609"/>
      <c r="CT28" s="609"/>
      <c r="CU28" s="609"/>
      <c r="CV28" s="609"/>
      <c r="CW28" s="609"/>
      <c r="CX28" s="609"/>
      <c r="CY28" s="610"/>
      <c r="CZ28" s="611">
        <v>6</v>
      </c>
      <c r="DA28" s="623"/>
      <c r="DB28" s="623"/>
      <c r="DC28" s="624"/>
      <c r="DD28" s="614">
        <v>343258</v>
      </c>
      <c r="DE28" s="609"/>
      <c r="DF28" s="609"/>
      <c r="DG28" s="609"/>
      <c r="DH28" s="609"/>
      <c r="DI28" s="609"/>
      <c r="DJ28" s="609"/>
      <c r="DK28" s="610"/>
      <c r="DL28" s="614">
        <v>342730</v>
      </c>
      <c r="DM28" s="609"/>
      <c r="DN28" s="609"/>
      <c r="DO28" s="609"/>
      <c r="DP28" s="609"/>
      <c r="DQ28" s="609"/>
      <c r="DR28" s="609"/>
      <c r="DS28" s="609"/>
      <c r="DT28" s="609"/>
      <c r="DU28" s="609"/>
      <c r="DV28" s="610"/>
      <c r="DW28" s="611">
        <v>12.5</v>
      </c>
      <c r="DX28" s="623"/>
      <c r="DY28" s="623"/>
      <c r="DZ28" s="623"/>
      <c r="EA28" s="623"/>
      <c r="EB28" s="623"/>
      <c r="EC28" s="635"/>
    </row>
    <row r="29" spans="2:133" ht="11.25" customHeight="1" x14ac:dyDescent="0.2">
      <c r="B29" s="605" t="s">
        <v>292</v>
      </c>
      <c r="C29" s="606"/>
      <c r="D29" s="606"/>
      <c r="E29" s="606"/>
      <c r="F29" s="606"/>
      <c r="G29" s="606"/>
      <c r="H29" s="606"/>
      <c r="I29" s="606"/>
      <c r="J29" s="606"/>
      <c r="K29" s="606"/>
      <c r="L29" s="606"/>
      <c r="M29" s="606"/>
      <c r="N29" s="606"/>
      <c r="O29" s="606"/>
      <c r="P29" s="606"/>
      <c r="Q29" s="607"/>
      <c r="R29" s="608">
        <v>2183</v>
      </c>
      <c r="S29" s="609"/>
      <c r="T29" s="609"/>
      <c r="U29" s="609"/>
      <c r="V29" s="609"/>
      <c r="W29" s="609"/>
      <c r="X29" s="609"/>
      <c r="Y29" s="610"/>
      <c r="Z29" s="646">
        <v>0</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5"/>
      <c r="CD29" s="627" t="s">
        <v>293</v>
      </c>
      <c r="CE29" s="628"/>
      <c r="CF29" s="605" t="s">
        <v>66</v>
      </c>
      <c r="CG29" s="606"/>
      <c r="CH29" s="606"/>
      <c r="CI29" s="606"/>
      <c r="CJ29" s="606"/>
      <c r="CK29" s="606"/>
      <c r="CL29" s="606"/>
      <c r="CM29" s="606"/>
      <c r="CN29" s="606"/>
      <c r="CO29" s="606"/>
      <c r="CP29" s="606"/>
      <c r="CQ29" s="607"/>
      <c r="CR29" s="608">
        <v>353804</v>
      </c>
      <c r="CS29" s="621"/>
      <c r="CT29" s="621"/>
      <c r="CU29" s="621"/>
      <c r="CV29" s="621"/>
      <c r="CW29" s="621"/>
      <c r="CX29" s="621"/>
      <c r="CY29" s="622"/>
      <c r="CZ29" s="611">
        <v>6</v>
      </c>
      <c r="DA29" s="623"/>
      <c r="DB29" s="623"/>
      <c r="DC29" s="624"/>
      <c r="DD29" s="614">
        <v>343258</v>
      </c>
      <c r="DE29" s="621"/>
      <c r="DF29" s="621"/>
      <c r="DG29" s="621"/>
      <c r="DH29" s="621"/>
      <c r="DI29" s="621"/>
      <c r="DJ29" s="621"/>
      <c r="DK29" s="622"/>
      <c r="DL29" s="614">
        <v>342730</v>
      </c>
      <c r="DM29" s="621"/>
      <c r="DN29" s="621"/>
      <c r="DO29" s="621"/>
      <c r="DP29" s="621"/>
      <c r="DQ29" s="621"/>
      <c r="DR29" s="621"/>
      <c r="DS29" s="621"/>
      <c r="DT29" s="621"/>
      <c r="DU29" s="621"/>
      <c r="DV29" s="622"/>
      <c r="DW29" s="611">
        <v>12.5</v>
      </c>
      <c r="DX29" s="623"/>
      <c r="DY29" s="623"/>
      <c r="DZ29" s="623"/>
      <c r="EA29" s="623"/>
      <c r="EB29" s="623"/>
      <c r="EC29" s="635"/>
    </row>
    <row r="30" spans="2:133" ht="11.25" customHeight="1" x14ac:dyDescent="0.2">
      <c r="B30" s="605" t="s">
        <v>294</v>
      </c>
      <c r="C30" s="606"/>
      <c r="D30" s="606"/>
      <c r="E30" s="606"/>
      <c r="F30" s="606"/>
      <c r="G30" s="606"/>
      <c r="H30" s="606"/>
      <c r="I30" s="606"/>
      <c r="J30" s="606"/>
      <c r="K30" s="606"/>
      <c r="L30" s="606"/>
      <c r="M30" s="606"/>
      <c r="N30" s="606"/>
      <c r="O30" s="606"/>
      <c r="P30" s="606"/>
      <c r="Q30" s="607"/>
      <c r="R30" s="608">
        <v>533018</v>
      </c>
      <c r="S30" s="609"/>
      <c r="T30" s="609"/>
      <c r="U30" s="609"/>
      <c r="V30" s="609"/>
      <c r="W30" s="609"/>
      <c r="X30" s="609"/>
      <c r="Y30" s="610"/>
      <c r="Z30" s="646">
        <v>8.3000000000000007</v>
      </c>
      <c r="AA30" s="646"/>
      <c r="AB30" s="646"/>
      <c r="AC30" s="646"/>
      <c r="AD30" s="647" t="s">
        <v>122</v>
      </c>
      <c r="AE30" s="647"/>
      <c r="AF30" s="647"/>
      <c r="AG30" s="647"/>
      <c r="AH30" s="647"/>
      <c r="AI30" s="647"/>
      <c r="AJ30" s="647"/>
      <c r="AK30" s="647"/>
      <c r="AL30" s="611" t="s">
        <v>122</v>
      </c>
      <c r="AM30" s="612"/>
      <c r="AN30" s="612"/>
      <c r="AO30" s="648"/>
      <c r="AP30" s="660" t="s">
        <v>212</v>
      </c>
      <c r="AQ30" s="661"/>
      <c r="AR30" s="661"/>
      <c r="AS30" s="661"/>
      <c r="AT30" s="661"/>
      <c r="AU30" s="661"/>
      <c r="AV30" s="661"/>
      <c r="AW30" s="661"/>
      <c r="AX30" s="661"/>
      <c r="AY30" s="661"/>
      <c r="AZ30" s="661"/>
      <c r="BA30" s="661"/>
      <c r="BB30" s="661"/>
      <c r="BC30" s="661"/>
      <c r="BD30" s="661"/>
      <c r="BE30" s="661"/>
      <c r="BF30" s="662"/>
      <c r="BG30" s="660" t="s">
        <v>295</v>
      </c>
      <c r="BH30" s="683"/>
      <c r="BI30" s="683"/>
      <c r="BJ30" s="683"/>
      <c r="BK30" s="683"/>
      <c r="BL30" s="683"/>
      <c r="BM30" s="683"/>
      <c r="BN30" s="683"/>
      <c r="BO30" s="683"/>
      <c r="BP30" s="683"/>
      <c r="BQ30" s="684"/>
      <c r="BR30" s="660" t="s">
        <v>296</v>
      </c>
      <c r="BS30" s="683"/>
      <c r="BT30" s="683"/>
      <c r="BU30" s="683"/>
      <c r="BV30" s="683"/>
      <c r="BW30" s="683"/>
      <c r="BX30" s="683"/>
      <c r="BY30" s="683"/>
      <c r="BZ30" s="683"/>
      <c r="CA30" s="683"/>
      <c r="CB30" s="684"/>
      <c r="CD30" s="629"/>
      <c r="CE30" s="630"/>
      <c r="CF30" s="605" t="s">
        <v>297</v>
      </c>
      <c r="CG30" s="606"/>
      <c r="CH30" s="606"/>
      <c r="CI30" s="606"/>
      <c r="CJ30" s="606"/>
      <c r="CK30" s="606"/>
      <c r="CL30" s="606"/>
      <c r="CM30" s="606"/>
      <c r="CN30" s="606"/>
      <c r="CO30" s="606"/>
      <c r="CP30" s="606"/>
      <c r="CQ30" s="607"/>
      <c r="CR30" s="608">
        <v>345072</v>
      </c>
      <c r="CS30" s="609"/>
      <c r="CT30" s="609"/>
      <c r="CU30" s="609"/>
      <c r="CV30" s="609"/>
      <c r="CW30" s="609"/>
      <c r="CX30" s="609"/>
      <c r="CY30" s="610"/>
      <c r="CZ30" s="611">
        <v>5.8</v>
      </c>
      <c r="DA30" s="623"/>
      <c r="DB30" s="623"/>
      <c r="DC30" s="624"/>
      <c r="DD30" s="614">
        <v>334908</v>
      </c>
      <c r="DE30" s="609"/>
      <c r="DF30" s="609"/>
      <c r="DG30" s="609"/>
      <c r="DH30" s="609"/>
      <c r="DI30" s="609"/>
      <c r="DJ30" s="609"/>
      <c r="DK30" s="610"/>
      <c r="DL30" s="614">
        <v>334380</v>
      </c>
      <c r="DM30" s="609"/>
      <c r="DN30" s="609"/>
      <c r="DO30" s="609"/>
      <c r="DP30" s="609"/>
      <c r="DQ30" s="609"/>
      <c r="DR30" s="609"/>
      <c r="DS30" s="609"/>
      <c r="DT30" s="609"/>
      <c r="DU30" s="609"/>
      <c r="DV30" s="610"/>
      <c r="DW30" s="611">
        <v>12.2</v>
      </c>
      <c r="DX30" s="623"/>
      <c r="DY30" s="623"/>
      <c r="DZ30" s="623"/>
      <c r="EA30" s="623"/>
      <c r="EB30" s="623"/>
      <c r="EC30" s="635"/>
    </row>
    <row r="31" spans="2:133" ht="11.25" customHeight="1" x14ac:dyDescent="0.2">
      <c r="B31" s="675" t="s">
        <v>298</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8" t="s">
        <v>299</v>
      </c>
      <c r="AQ31" s="679"/>
      <c r="AR31" s="679"/>
      <c r="AS31" s="679"/>
      <c r="AT31" s="680" t="s">
        <v>300</v>
      </c>
      <c r="AU31" s="200"/>
      <c r="AV31" s="200"/>
      <c r="AW31" s="200"/>
      <c r="AX31" s="666" t="s">
        <v>178</v>
      </c>
      <c r="AY31" s="667"/>
      <c r="AZ31" s="667"/>
      <c r="BA31" s="667"/>
      <c r="BB31" s="667"/>
      <c r="BC31" s="667"/>
      <c r="BD31" s="667"/>
      <c r="BE31" s="667"/>
      <c r="BF31" s="668"/>
      <c r="BG31" s="670">
        <v>99</v>
      </c>
      <c r="BH31" s="671"/>
      <c r="BI31" s="671"/>
      <c r="BJ31" s="671"/>
      <c r="BK31" s="671"/>
      <c r="BL31" s="671"/>
      <c r="BM31" s="672">
        <v>96.1</v>
      </c>
      <c r="BN31" s="671"/>
      <c r="BO31" s="671"/>
      <c r="BP31" s="671"/>
      <c r="BQ31" s="673"/>
      <c r="BR31" s="670">
        <v>98.5</v>
      </c>
      <c r="BS31" s="671"/>
      <c r="BT31" s="671"/>
      <c r="BU31" s="671"/>
      <c r="BV31" s="671"/>
      <c r="BW31" s="671"/>
      <c r="BX31" s="672">
        <v>96.8</v>
      </c>
      <c r="BY31" s="671"/>
      <c r="BZ31" s="671"/>
      <c r="CA31" s="671"/>
      <c r="CB31" s="673"/>
      <c r="CD31" s="629"/>
      <c r="CE31" s="630"/>
      <c r="CF31" s="605" t="s">
        <v>301</v>
      </c>
      <c r="CG31" s="606"/>
      <c r="CH31" s="606"/>
      <c r="CI31" s="606"/>
      <c r="CJ31" s="606"/>
      <c r="CK31" s="606"/>
      <c r="CL31" s="606"/>
      <c r="CM31" s="606"/>
      <c r="CN31" s="606"/>
      <c r="CO31" s="606"/>
      <c r="CP31" s="606"/>
      <c r="CQ31" s="607"/>
      <c r="CR31" s="608">
        <v>8732</v>
      </c>
      <c r="CS31" s="621"/>
      <c r="CT31" s="621"/>
      <c r="CU31" s="621"/>
      <c r="CV31" s="621"/>
      <c r="CW31" s="621"/>
      <c r="CX31" s="621"/>
      <c r="CY31" s="622"/>
      <c r="CZ31" s="611">
        <v>0.1</v>
      </c>
      <c r="DA31" s="623"/>
      <c r="DB31" s="623"/>
      <c r="DC31" s="624"/>
      <c r="DD31" s="614">
        <v>8350</v>
      </c>
      <c r="DE31" s="621"/>
      <c r="DF31" s="621"/>
      <c r="DG31" s="621"/>
      <c r="DH31" s="621"/>
      <c r="DI31" s="621"/>
      <c r="DJ31" s="621"/>
      <c r="DK31" s="622"/>
      <c r="DL31" s="614">
        <v>8350</v>
      </c>
      <c r="DM31" s="621"/>
      <c r="DN31" s="621"/>
      <c r="DO31" s="621"/>
      <c r="DP31" s="621"/>
      <c r="DQ31" s="621"/>
      <c r="DR31" s="621"/>
      <c r="DS31" s="621"/>
      <c r="DT31" s="621"/>
      <c r="DU31" s="621"/>
      <c r="DV31" s="622"/>
      <c r="DW31" s="611">
        <v>0.3</v>
      </c>
      <c r="DX31" s="623"/>
      <c r="DY31" s="623"/>
      <c r="DZ31" s="623"/>
      <c r="EA31" s="623"/>
      <c r="EB31" s="623"/>
      <c r="EC31" s="635"/>
    </row>
    <row r="32" spans="2:133" ht="11.25" customHeight="1" x14ac:dyDescent="0.2">
      <c r="B32" s="605" t="s">
        <v>302</v>
      </c>
      <c r="C32" s="606"/>
      <c r="D32" s="606"/>
      <c r="E32" s="606"/>
      <c r="F32" s="606"/>
      <c r="G32" s="606"/>
      <c r="H32" s="606"/>
      <c r="I32" s="606"/>
      <c r="J32" s="606"/>
      <c r="K32" s="606"/>
      <c r="L32" s="606"/>
      <c r="M32" s="606"/>
      <c r="N32" s="606"/>
      <c r="O32" s="606"/>
      <c r="P32" s="606"/>
      <c r="Q32" s="607"/>
      <c r="R32" s="608">
        <v>320526</v>
      </c>
      <c r="S32" s="609"/>
      <c r="T32" s="609"/>
      <c r="U32" s="609"/>
      <c r="V32" s="609"/>
      <c r="W32" s="609"/>
      <c r="X32" s="609"/>
      <c r="Y32" s="610"/>
      <c r="Z32" s="646">
        <v>5</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303</v>
      </c>
      <c r="AX32" s="605" t="s">
        <v>304</v>
      </c>
      <c r="AY32" s="606"/>
      <c r="AZ32" s="606"/>
      <c r="BA32" s="606"/>
      <c r="BB32" s="606"/>
      <c r="BC32" s="606"/>
      <c r="BD32" s="606"/>
      <c r="BE32" s="606"/>
      <c r="BF32" s="607"/>
      <c r="BG32" s="674">
        <v>99.2</v>
      </c>
      <c r="BH32" s="621"/>
      <c r="BI32" s="621"/>
      <c r="BJ32" s="621"/>
      <c r="BK32" s="621"/>
      <c r="BL32" s="621"/>
      <c r="BM32" s="612">
        <v>96.4</v>
      </c>
      <c r="BN32" s="621"/>
      <c r="BO32" s="621"/>
      <c r="BP32" s="621"/>
      <c r="BQ32" s="644"/>
      <c r="BR32" s="674">
        <v>97.9</v>
      </c>
      <c r="BS32" s="621"/>
      <c r="BT32" s="621"/>
      <c r="BU32" s="621"/>
      <c r="BV32" s="621"/>
      <c r="BW32" s="621"/>
      <c r="BX32" s="612">
        <v>96.8</v>
      </c>
      <c r="BY32" s="621"/>
      <c r="BZ32" s="621"/>
      <c r="CA32" s="621"/>
      <c r="CB32" s="644"/>
      <c r="CD32" s="631"/>
      <c r="CE32" s="632"/>
      <c r="CF32" s="605" t="s">
        <v>305</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306</v>
      </c>
      <c r="C33" s="606"/>
      <c r="D33" s="606"/>
      <c r="E33" s="606"/>
      <c r="F33" s="606"/>
      <c r="G33" s="606"/>
      <c r="H33" s="606"/>
      <c r="I33" s="606"/>
      <c r="J33" s="606"/>
      <c r="K33" s="606"/>
      <c r="L33" s="606"/>
      <c r="M33" s="606"/>
      <c r="N33" s="606"/>
      <c r="O33" s="606"/>
      <c r="P33" s="606"/>
      <c r="Q33" s="607"/>
      <c r="R33" s="608">
        <v>20661</v>
      </c>
      <c r="S33" s="609"/>
      <c r="T33" s="609"/>
      <c r="U33" s="609"/>
      <c r="V33" s="609"/>
      <c r="W33" s="609"/>
      <c r="X33" s="609"/>
      <c r="Y33" s="610"/>
      <c r="Z33" s="646">
        <v>0.3</v>
      </c>
      <c r="AA33" s="646"/>
      <c r="AB33" s="646"/>
      <c r="AC33" s="646"/>
      <c r="AD33" s="647">
        <v>2313</v>
      </c>
      <c r="AE33" s="647"/>
      <c r="AF33" s="647"/>
      <c r="AG33" s="647"/>
      <c r="AH33" s="647"/>
      <c r="AI33" s="647"/>
      <c r="AJ33" s="647"/>
      <c r="AK33" s="647"/>
      <c r="AL33" s="611">
        <v>0.1</v>
      </c>
      <c r="AM33" s="612"/>
      <c r="AN33" s="612"/>
      <c r="AO33" s="648"/>
      <c r="AP33" s="651"/>
      <c r="AQ33" s="652"/>
      <c r="AR33" s="652"/>
      <c r="AS33" s="652"/>
      <c r="AT33" s="682"/>
      <c r="AU33" s="201"/>
      <c r="AV33" s="201"/>
      <c r="AW33" s="201"/>
      <c r="AX33" s="589" t="s">
        <v>307</v>
      </c>
      <c r="AY33" s="590"/>
      <c r="AZ33" s="590"/>
      <c r="BA33" s="590"/>
      <c r="BB33" s="590"/>
      <c r="BC33" s="590"/>
      <c r="BD33" s="590"/>
      <c r="BE33" s="590"/>
      <c r="BF33" s="591"/>
      <c r="BG33" s="669">
        <v>98.4</v>
      </c>
      <c r="BH33" s="593"/>
      <c r="BI33" s="593"/>
      <c r="BJ33" s="593"/>
      <c r="BK33" s="593"/>
      <c r="BL33" s="593"/>
      <c r="BM33" s="639">
        <v>94.4</v>
      </c>
      <c r="BN33" s="593"/>
      <c r="BO33" s="593"/>
      <c r="BP33" s="593"/>
      <c r="BQ33" s="656"/>
      <c r="BR33" s="669">
        <v>98.2</v>
      </c>
      <c r="BS33" s="593"/>
      <c r="BT33" s="593"/>
      <c r="BU33" s="593"/>
      <c r="BV33" s="593"/>
      <c r="BW33" s="593"/>
      <c r="BX33" s="639">
        <v>95.6</v>
      </c>
      <c r="BY33" s="593"/>
      <c r="BZ33" s="593"/>
      <c r="CA33" s="593"/>
      <c r="CB33" s="656"/>
      <c r="CD33" s="605" t="s">
        <v>308</v>
      </c>
      <c r="CE33" s="606"/>
      <c r="CF33" s="606"/>
      <c r="CG33" s="606"/>
      <c r="CH33" s="606"/>
      <c r="CI33" s="606"/>
      <c r="CJ33" s="606"/>
      <c r="CK33" s="606"/>
      <c r="CL33" s="606"/>
      <c r="CM33" s="606"/>
      <c r="CN33" s="606"/>
      <c r="CO33" s="606"/>
      <c r="CP33" s="606"/>
      <c r="CQ33" s="607"/>
      <c r="CR33" s="608">
        <v>3656843</v>
      </c>
      <c r="CS33" s="621"/>
      <c r="CT33" s="621"/>
      <c r="CU33" s="621"/>
      <c r="CV33" s="621"/>
      <c r="CW33" s="621"/>
      <c r="CX33" s="621"/>
      <c r="CY33" s="622"/>
      <c r="CZ33" s="611">
        <v>61.9</v>
      </c>
      <c r="DA33" s="623"/>
      <c r="DB33" s="623"/>
      <c r="DC33" s="624"/>
      <c r="DD33" s="614">
        <v>2997485</v>
      </c>
      <c r="DE33" s="621"/>
      <c r="DF33" s="621"/>
      <c r="DG33" s="621"/>
      <c r="DH33" s="621"/>
      <c r="DI33" s="621"/>
      <c r="DJ33" s="621"/>
      <c r="DK33" s="622"/>
      <c r="DL33" s="614">
        <v>1266080</v>
      </c>
      <c r="DM33" s="621"/>
      <c r="DN33" s="621"/>
      <c r="DO33" s="621"/>
      <c r="DP33" s="621"/>
      <c r="DQ33" s="621"/>
      <c r="DR33" s="621"/>
      <c r="DS33" s="621"/>
      <c r="DT33" s="621"/>
      <c r="DU33" s="621"/>
      <c r="DV33" s="622"/>
      <c r="DW33" s="611">
        <v>46.2</v>
      </c>
      <c r="DX33" s="623"/>
      <c r="DY33" s="623"/>
      <c r="DZ33" s="623"/>
      <c r="EA33" s="623"/>
      <c r="EB33" s="623"/>
      <c r="EC33" s="635"/>
    </row>
    <row r="34" spans="2:133" ht="11.25" customHeight="1" x14ac:dyDescent="0.2">
      <c r="B34" s="605" t="s">
        <v>309</v>
      </c>
      <c r="C34" s="606"/>
      <c r="D34" s="606"/>
      <c r="E34" s="606"/>
      <c r="F34" s="606"/>
      <c r="G34" s="606"/>
      <c r="H34" s="606"/>
      <c r="I34" s="606"/>
      <c r="J34" s="606"/>
      <c r="K34" s="606"/>
      <c r="L34" s="606"/>
      <c r="M34" s="606"/>
      <c r="N34" s="606"/>
      <c r="O34" s="606"/>
      <c r="P34" s="606"/>
      <c r="Q34" s="607"/>
      <c r="R34" s="608">
        <v>1200861</v>
      </c>
      <c r="S34" s="609"/>
      <c r="T34" s="609"/>
      <c r="U34" s="609"/>
      <c r="V34" s="609"/>
      <c r="W34" s="609"/>
      <c r="X34" s="609"/>
      <c r="Y34" s="610"/>
      <c r="Z34" s="646">
        <v>18.8</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310</v>
      </c>
      <c r="CE34" s="606"/>
      <c r="CF34" s="606"/>
      <c r="CG34" s="606"/>
      <c r="CH34" s="606"/>
      <c r="CI34" s="606"/>
      <c r="CJ34" s="606"/>
      <c r="CK34" s="606"/>
      <c r="CL34" s="606"/>
      <c r="CM34" s="606"/>
      <c r="CN34" s="606"/>
      <c r="CO34" s="606"/>
      <c r="CP34" s="606"/>
      <c r="CQ34" s="607"/>
      <c r="CR34" s="608">
        <v>1455147</v>
      </c>
      <c r="CS34" s="609"/>
      <c r="CT34" s="609"/>
      <c r="CU34" s="609"/>
      <c r="CV34" s="609"/>
      <c r="CW34" s="609"/>
      <c r="CX34" s="609"/>
      <c r="CY34" s="610"/>
      <c r="CZ34" s="611">
        <v>24.6</v>
      </c>
      <c r="DA34" s="623"/>
      <c r="DB34" s="623"/>
      <c r="DC34" s="624"/>
      <c r="DD34" s="614">
        <v>1163990</v>
      </c>
      <c r="DE34" s="609"/>
      <c r="DF34" s="609"/>
      <c r="DG34" s="609"/>
      <c r="DH34" s="609"/>
      <c r="DI34" s="609"/>
      <c r="DJ34" s="609"/>
      <c r="DK34" s="610"/>
      <c r="DL34" s="614">
        <v>430692</v>
      </c>
      <c r="DM34" s="609"/>
      <c r="DN34" s="609"/>
      <c r="DO34" s="609"/>
      <c r="DP34" s="609"/>
      <c r="DQ34" s="609"/>
      <c r="DR34" s="609"/>
      <c r="DS34" s="609"/>
      <c r="DT34" s="609"/>
      <c r="DU34" s="609"/>
      <c r="DV34" s="610"/>
      <c r="DW34" s="611">
        <v>15.7</v>
      </c>
      <c r="DX34" s="623"/>
      <c r="DY34" s="623"/>
      <c r="DZ34" s="623"/>
      <c r="EA34" s="623"/>
      <c r="EB34" s="623"/>
      <c r="EC34" s="635"/>
    </row>
    <row r="35" spans="2:133" ht="11.25" customHeight="1" x14ac:dyDescent="0.2">
      <c r="B35" s="605" t="s">
        <v>311</v>
      </c>
      <c r="C35" s="606"/>
      <c r="D35" s="606"/>
      <c r="E35" s="606"/>
      <c r="F35" s="606"/>
      <c r="G35" s="606"/>
      <c r="H35" s="606"/>
      <c r="I35" s="606"/>
      <c r="J35" s="606"/>
      <c r="K35" s="606"/>
      <c r="L35" s="606"/>
      <c r="M35" s="606"/>
      <c r="N35" s="606"/>
      <c r="O35" s="606"/>
      <c r="P35" s="606"/>
      <c r="Q35" s="607"/>
      <c r="R35" s="608">
        <v>372567</v>
      </c>
      <c r="S35" s="609"/>
      <c r="T35" s="609"/>
      <c r="U35" s="609"/>
      <c r="V35" s="609"/>
      <c r="W35" s="609"/>
      <c r="X35" s="609"/>
      <c r="Y35" s="610"/>
      <c r="Z35" s="646">
        <v>5.8</v>
      </c>
      <c r="AA35" s="646"/>
      <c r="AB35" s="646"/>
      <c r="AC35" s="646"/>
      <c r="AD35" s="647" t="s">
        <v>122</v>
      </c>
      <c r="AE35" s="647"/>
      <c r="AF35" s="647"/>
      <c r="AG35" s="647"/>
      <c r="AH35" s="647"/>
      <c r="AI35" s="647"/>
      <c r="AJ35" s="647"/>
      <c r="AK35" s="647"/>
      <c r="AL35" s="611" t="s">
        <v>122</v>
      </c>
      <c r="AM35" s="612"/>
      <c r="AN35" s="612"/>
      <c r="AO35" s="648"/>
      <c r="AP35" s="204"/>
      <c r="AQ35" s="660" t="s">
        <v>312</v>
      </c>
      <c r="AR35" s="661"/>
      <c r="AS35" s="661"/>
      <c r="AT35" s="661"/>
      <c r="AU35" s="661"/>
      <c r="AV35" s="661"/>
      <c r="AW35" s="661"/>
      <c r="AX35" s="661"/>
      <c r="AY35" s="661"/>
      <c r="AZ35" s="661"/>
      <c r="BA35" s="661"/>
      <c r="BB35" s="661"/>
      <c r="BC35" s="661"/>
      <c r="BD35" s="661"/>
      <c r="BE35" s="661"/>
      <c r="BF35" s="662"/>
      <c r="BG35" s="660" t="s">
        <v>313</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314</v>
      </c>
      <c r="CE35" s="606"/>
      <c r="CF35" s="606"/>
      <c r="CG35" s="606"/>
      <c r="CH35" s="606"/>
      <c r="CI35" s="606"/>
      <c r="CJ35" s="606"/>
      <c r="CK35" s="606"/>
      <c r="CL35" s="606"/>
      <c r="CM35" s="606"/>
      <c r="CN35" s="606"/>
      <c r="CO35" s="606"/>
      <c r="CP35" s="606"/>
      <c r="CQ35" s="607"/>
      <c r="CR35" s="608">
        <v>84361</v>
      </c>
      <c r="CS35" s="621"/>
      <c r="CT35" s="621"/>
      <c r="CU35" s="621"/>
      <c r="CV35" s="621"/>
      <c r="CW35" s="621"/>
      <c r="CX35" s="621"/>
      <c r="CY35" s="622"/>
      <c r="CZ35" s="611">
        <v>1.4</v>
      </c>
      <c r="DA35" s="623"/>
      <c r="DB35" s="623"/>
      <c r="DC35" s="624"/>
      <c r="DD35" s="614">
        <v>35308</v>
      </c>
      <c r="DE35" s="621"/>
      <c r="DF35" s="621"/>
      <c r="DG35" s="621"/>
      <c r="DH35" s="621"/>
      <c r="DI35" s="621"/>
      <c r="DJ35" s="621"/>
      <c r="DK35" s="622"/>
      <c r="DL35" s="614">
        <v>30893</v>
      </c>
      <c r="DM35" s="621"/>
      <c r="DN35" s="621"/>
      <c r="DO35" s="621"/>
      <c r="DP35" s="621"/>
      <c r="DQ35" s="621"/>
      <c r="DR35" s="621"/>
      <c r="DS35" s="621"/>
      <c r="DT35" s="621"/>
      <c r="DU35" s="621"/>
      <c r="DV35" s="622"/>
      <c r="DW35" s="611">
        <v>1.1000000000000001</v>
      </c>
      <c r="DX35" s="623"/>
      <c r="DY35" s="623"/>
      <c r="DZ35" s="623"/>
      <c r="EA35" s="623"/>
      <c r="EB35" s="623"/>
      <c r="EC35" s="635"/>
    </row>
    <row r="36" spans="2:133" ht="11.25" customHeight="1" x14ac:dyDescent="0.2">
      <c r="B36" s="605" t="s">
        <v>315</v>
      </c>
      <c r="C36" s="606"/>
      <c r="D36" s="606"/>
      <c r="E36" s="606"/>
      <c r="F36" s="606"/>
      <c r="G36" s="606"/>
      <c r="H36" s="606"/>
      <c r="I36" s="606"/>
      <c r="J36" s="606"/>
      <c r="K36" s="606"/>
      <c r="L36" s="606"/>
      <c r="M36" s="606"/>
      <c r="N36" s="606"/>
      <c r="O36" s="606"/>
      <c r="P36" s="606"/>
      <c r="Q36" s="607"/>
      <c r="R36" s="608">
        <v>457082</v>
      </c>
      <c r="S36" s="609"/>
      <c r="T36" s="609"/>
      <c r="U36" s="609"/>
      <c r="V36" s="609"/>
      <c r="W36" s="609"/>
      <c r="X36" s="609"/>
      <c r="Y36" s="610"/>
      <c r="Z36" s="646">
        <v>7.2</v>
      </c>
      <c r="AA36" s="646"/>
      <c r="AB36" s="646"/>
      <c r="AC36" s="646"/>
      <c r="AD36" s="647" t="s">
        <v>122</v>
      </c>
      <c r="AE36" s="647"/>
      <c r="AF36" s="647"/>
      <c r="AG36" s="647"/>
      <c r="AH36" s="647"/>
      <c r="AI36" s="647"/>
      <c r="AJ36" s="647"/>
      <c r="AK36" s="647"/>
      <c r="AL36" s="611" t="s">
        <v>122</v>
      </c>
      <c r="AM36" s="612"/>
      <c r="AN36" s="612"/>
      <c r="AO36" s="648"/>
      <c r="AP36" s="204"/>
      <c r="AQ36" s="657" t="s">
        <v>316</v>
      </c>
      <c r="AR36" s="658"/>
      <c r="AS36" s="658"/>
      <c r="AT36" s="658"/>
      <c r="AU36" s="658"/>
      <c r="AV36" s="658"/>
      <c r="AW36" s="658"/>
      <c r="AX36" s="658"/>
      <c r="AY36" s="659"/>
      <c r="AZ36" s="663">
        <v>460201</v>
      </c>
      <c r="BA36" s="664"/>
      <c r="BB36" s="664"/>
      <c r="BC36" s="664"/>
      <c r="BD36" s="664"/>
      <c r="BE36" s="664"/>
      <c r="BF36" s="665"/>
      <c r="BG36" s="666" t="s">
        <v>317</v>
      </c>
      <c r="BH36" s="667"/>
      <c r="BI36" s="667"/>
      <c r="BJ36" s="667"/>
      <c r="BK36" s="667"/>
      <c r="BL36" s="667"/>
      <c r="BM36" s="667"/>
      <c r="BN36" s="667"/>
      <c r="BO36" s="667"/>
      <c r="BP36" s="667"/>
      <c r="BQ36" s="667"/>
      <c r="BR36" s="667"/>
      <c r="BS36" s="667"/>
      <c r="BT36" s="667"/>
      <c r="BU36" s="668"/>
      <c r="BV36" s="663">
        <v>9032</v>
      </c>
      <c r="BW36" s="664"/>
      <c r="BX36" s="664"/>
      <c r="BY36" s="664"/>
      <c r="BZ36" s="664"/>
      <c r="CA36" s="664"/>
      <c r="CB36" s="665"/>
      <c r="CD36" s="605" t="s">
        <v>318</v>
      </c>
      <c r="CE36" s="606"/>
      <c r="CF36" s="606"/>
      <c r="CG36" s="606"/>
      <c r="CH36" s="606"/>
      <c r="CI36" s="606"/>
      <c r="CJ36" s="606"/>
      <c r="CK36" s="606"/>
      <c r="CL36" s="606"/>
      <c r="CM36" s="606"/>
      <c r="CN36" s="606"/>
      <c r="CO36" s="606"/>
      <c r="CP36" s="606"/>
      <c r="CQ36" s="607"/>
      <c r="CR36" s="608">
        <v>1032132</v>
      </c>
      <c r="CS36" s="609"/>
      <c r="CT36" s="609"/>
      <c r="CU36" s="609"/>
      <c r="CV36" s="609"/>
      <c r="CW36" s="609"/>
      <c r="CX36" s="609"/>
      <c r="CY36" s="610"/>
      <c r="CZ36" s="611">
        <v>17.5</v>
      </c>
      <c r="DA36" s="623"/>
      <c r="DB36" s="623"/>
      <c r="DC36" s="624"/>
      <c r="DD36" s="614">
        <v>773885</v>
      </c>
      <c r="DE36" s="609"/>
      <c r="DF36" s="609"/>
      <c r="DG36" s="609"/>
      <c r="DH36" s="609"/>
      <c r="DI36" s="609"/>
      <c r="DJ36" s="609"/>
      <c r="DK36" s="610"/>
      <c r="DL36" s="614">
        <v>616110</v>
      </c>
      <c r="DM36" s="609"/>
      <c r="DN36" s="609"/>
      <c r="DO36" s="609"/>
      <c r="DP36" s="609"/>
      <c r="DQ36" s="609"/>
      <c r="DR36" s="609"/>
      <c r="DS36" s="609"/>
      <c r="DT36" s="609"/>
      <c r="DU36" s="609"/>
      <c r="DV36" s="610"/>
      <c r="DW36" s="611">
        <v>22.5</v>
      </c>
      <c r="DX36" s="623"/>
      <c r="DY36" s="623"/>
      <c r="DZ36" s="623"/>
      <c r="EA36" s="623"/>
      <c r="EB36" s="623"/>
      <c r="EC36" s="635"/>
    </row>
    <row r="37" spans="2:133" ht="11.25" customHeight="1" x14ac:dyDescent="0.2">
      <c r="B37" s="605" t="s">
        <v>319</v>
      </c>
      <c r="C37" s="606"/>
      <c r="D37" s="606"/>
      <c r="E37" s="606"/>
      <c r="F37" s="606"/>
      <c r="G37" s="606"/>
      <c r="H37" s="606"/>
      <c r="I37" s="606"/>
      <c r="J37" s="606"/>
      <c r="K37" s="606"/>
      <c r="L37" s="606"/>
      <c r="M37" s="606"/>
      <c r="N37" s="606"/>
      <c r="O37" s="606"/>
      <c r="P37" s="606"/>
      <c r="Q37" s="607"/>
      <c r="R37" s="608">
        <v>43120</v>
      </c>
      <c r="S37" s="609"/>
      <c r="T37" s="609"/>
      <c r="U37" s="609"/>
      <c r="V37" s="609"/>
      <c r="W37" s="609"/>
      <c r="X37" s="609"/>
      <c r="Y37" s="610"/>
      <c r="Z37" s="646">
        <v>0.7</v>
      </c>
      <c r="AA37" s="646"/>
      <c r="AB37" s="646"/>
      <c r="AC37" s="646"/>
      <c r="AD37" s="647">
        <v>891</v>
      </c>
      <c r="AE37" s="647"/>
      <c r="AF37" s="647"/>
      <c r="AG37" s="647"/>
      <c r="AH37" s="647"/>
      <c r="AI37" s="647"/>
      <c r="AJ37" s="647"/>
      <c r="AK37" s="647"/>
      <c r="AL37" s="611">
        <v>0</v>
      </c>
      <c r="AM37" s="612"/>
      <c r="AN37" s="612"/>
      <c r="AO37" s="648"/>
      <c r="AQ37" s="641" t="s">
        <v>320</v>
      </c>
      <c r="AR37" s="642"/>
      <c r="AS37" s="642"/>
      <c r="AT37" s="642"/>
      <c r="AU37" s="642"/>
      <c r="AV37" s="642"/>
      <c r="AW37" s="642"/>
      <c r="AX37" s="642"/>
      <c r="AY37" s="643"/>
      <c r="AZ37" s="608">
        <v>80858</v>
      </c>
      <c r="BA37" s="609"/>
      <c r="BB37" s="609"/>
      <c r="BC37" s="609"/>
      <c r="BD37" s="621"/>
      <c r="BE37" s="621"/>
      <c r="BF37" s="644"/>
      <c r="BG37" s="605" t="s">
        <v>321</v>
      </c>
      <c r="BH37" s="606"/>
      <c r="BI37" s="606"/>
      <c r="BJ37" s="606"/>
      <c r="BK37" s="606"/>
      <c r="BL37" s="606"/>
      <c r="BM37" s="606"/>
      <c r="BN37" s="606"/>
      <c r="BO37" s="606"/>
      <c r="BP37" s="606"/>
      <c r="BQ37" s="606"/>
      <c r="BR37" s="606"/>
      <c r="BS37" s="606"/>
      <c r="BT37" s="606"/>
      <c r="BU37" s="607"/>
      <c r="BV37" s="608">
        <v>9032</v>
      </c>
      <c r="BW37" s="609"/>
      <c r="BX37" s="609"/>
      <c r="BY37" s="609"/>
      <c r="BZ37" s="609"/>
      <c r="CA37" s="609"/>
      <c r="CB37" s="645"/>
      <c r="CD37" s="605" t="s">
        <v>322</v>
      </c>
      <c r="CE37" s="606"/>
      <c r="CF37" s="606"/>
      <c r="CG37" s="606"/>
      <c r="CH37" s="606"/>
      <c r="CI37" s="606"/>
      <c r="CJ37" s="606"/>
      <c r="CK37" s="606"/>
      <c r="CL37" s="606"/>
      <c r="CM37" s="606"/>
      <c r="CN37" s="606"/>
      <c r="CO37" s="606"/>
      <c r="CP37" s="606"/>
      <c r="CQ37" s="607"/>
      <c r="CR37" s="608">
        <v>252602</v>
      </c>
      <c r="CS37" s="621"/>
      <c r="CT37" s="621"/>
      <c r="CU37" s="621"/>
      <c r="CV37" s="621"/>
      <c r="CW37" s="621"/>
      <c r="CX37" s="621"/>
      <c r="CY37" s="622"/>
      <c r="CZ37" s="611">
        <v>4.3</v>
      </c>
      <c r="DA37" s="623"/>
      <c r="DB37" s="623"/>
      <c r="DC37" s="624"/>
      <c r="DD37" s="614">
        <v>250236</v>
      </c>
      <c r="DE37" s="621"/>
      <c r="DF37" s="621"/>
      <c r="DG37" s="621"/>
      <c r="DH37" s="621"/>
      <c r="DI37" s="621"/>
      <c r="DJ37" s="621"/>
      <c r="DK37" s="622"/>
      <c r="DL37" s="614">
        <v>229539</v>
      </c>
      <c r="DM37" s="621"/>
      <c r="DN37" s="621"/>
      <c r="DO37" s="621"/>
      <c r="DP37" s="621"/>
      <c r="DQ37" s="621"/>
      <c r="DR37" s="621"/>
      <c r="DS37" s="621"/>
      <c r="DT37" s="621"/>
      <c r="DU37" s="621"/>
      <c r="DV37" s="622"/>
      <c r="DW37" s="611">
        <v>8.4</v>
      </c>
      <c r="DX37" s="623"/>
      <c r="DY37" s="623"/>
      <c r="DZ37" s="623"/>
      <c r="EA37" s="623"/>
      <c r="EB37" s="623"/>
      <c r="EC37" s="635"/>
    </row>
    <row r="38" spans="2:133" ht="11.25" customHeight="1" x14ac:dyDescent="0.2">
      <c r="B38" s="605" t="s">
        <v>323</v>
      </c>
      <c r="C38" s="606"/>
      <c r="D38" s="606"/>
      <c r="E38" s="606"/>
      <c r="F38" s="606"/>
      <c r="G38" s="606"/>
      <c r="H38" s="606"/>
      <c r="I38" s="606"/>
      <c r="J38" s="606"/>
      <c r="K38" s="606"/>
      <c r="L38" s="606"/>
      <c r="M38" s="606"/>
      <c r="N38" s="606"/>
      <c r="O38" s="606"/>
      <c r="P38" s="606"/>
      <c r="Q38" s="607"/>
      <c r="R38" s="608">
        <v>320460</v>
      </c>
      <c r="S38" s="609"/>
      <c r="T38" s="609"/>
      <c r="U38" s="609"/>
      <c r="V38" s="609"/>
      <c r="W38" s="609"/>
      <c r="X38" s="609"/>
      <c r="Y38" s="610"/>
      <c r="Z38" s="646">
        <v>5</v>
      </c>
      <c r="AA38" s="646"/>
      <c r="AB38" s="646"/>
      <c r="AC38" s="646"/>
      <c r="AD38" s="647" t="s">
        <v>122</v>
      </c>
      <c r="AE38" s="647"/>
      <c r="AF38" s="647"/>
      <c r="AG38" s="647"/>
      <c r="AH38" s="647"/>
      <c r="AI38" s="647"/>
      <c r="AJ38" s="647"/>
      <c r="AK38" s="647"/>
      <c r="AL38" s="611" t="s">
        <v>122</v>
      </c>
      <c r="AM38" s="612"/>
      <c r="AN38" s="612"/>
      <c r="AO38" s="648"/>
      <c r="AQ38" s="641" t="s">
        <v>324</v>
      </c>
      <c r="AR38" s="642"/>
      <c r="AS38" s="642"/>
      <c r="AT38" s="642"/>
      <c r="AU38" s="642"/>
      <c r="AV38" s="642"/>
      <c r="AW38" s="642"/>
      <c r="AX38" s="642"/>
      <c r="AY38" s="643"/>
      <c r="AZ38" s="608">
        <v>70497</v>
      </c>
      <c r="BA38" s="609"/>
      <c r="BB38" s="609"/>
      <c r="BC38" s="609"/>
      <c r="BD38" s="621"/>
      <c r="BE38" s="621"/>
      <c r="BF38" s="644"/>
      <c r="BG38" s="605" t="s">
        <v>325</v>
      </c>
      <c r="BH38" s="606"/>
      <c r="BI38" s="606"/>
      <c r="BJ38" s="606"/>
      <c r="BK38" s="606"/>
      <c r="BL38" s="606"/>
      <c r="BM38" s="606"/>
      <c r="BN38" s="606"/>
      <c r="BO38" s="606"/>
      <c r="BP38" s="606"/>
      <c r="BQ38" s="606"/>
      <c r="BR38" s="606"/>
      <c r="BS38" s="606"/>
      <c r="BT38" s="606"/>
      <c r="BU38" s="607"/>
      <c r="BV38" s="608">
        <v>602</v>
      </c>
      <c r="BW38" s="609"/>
      <c r="BX38" s="609"/>
      <c r="BY38" s="609"/>
      <c r="BZ38" s="609"/>
      <c r="CA38" s="609"/>
      <c r="CB38" s="645"/>
      <c r="CD38" s="605" t="s">
        <v>326</v>
      </c>
      <c r="CE38" s="606"/>
      <c r="CF38" s="606"/>
      <c r="CG38" s="606"/>
      <c r="CH38" s="606"/>
      <c r="CI38" s="606"/>
      <c r="CJ38" s="606"/>
      <c r="CK38" s="606"/>
      <c r="CL38" s="606"/>
      <c r="CM38" s="606"/>
      <c r="CN38" s="606"/>
      <c r="CO38" s="606"/>
      <c r="CP38" s="606"/>
      <c r="CQ38" s="607"/>
      <c r="CR38" s="608">
        <v>246877</v>
      </c>
      <c r="CS38" s="609"/>
      <c r="CT38" s="609"/>
      <c r="CU38" s="609"/>
      <c r="CV38" s="609"/>
      <c r="CW38" s="609"/>
      <c r="CX38" s="609"/>
      <c r="CY38" s="610"/>
      <c r="CZ38" s="611">
        <v>4.2</v>
      </c>
      <c r="DA38" s="623"/>
      <c r="DB38" s="623"/>
      <c r="DC38" s="624"/>
      <c r="DD38" s="614">
        <v>204689</v>
      </c>
      <c r="DE38" s="609"/>
      <c r="DF38" s="609"/>
      <c r="DG38" s="609"/>
      <c r="DH38" s="609"/>
      <c r="DI38" s="609"/>
      <c r="DJ38" s="609"/>
      <c r="DK38" s="610"/>
      <c r="DL38" s="614">
        <v>188385</v>
      </c>
      <c r="DM38" s="609"/>
      <c r="DN38" s="609"/>
      <c r="DO38" s="609"/>
      <c r="DP38" s="609"/>
      <c r="DQ38" s="609"/>
      <c r="DR38" s="609"/>
      <c r="DS38" s="609"/>
      <c r="DT38" s="609"/>
      <c r="DU38" s="609"/>
      <c r="DV38" s="610"/>
      <c r="DW38" s="611">
        <v>6.9</v>
      </c>
      <c r="DX38" s="623"/>
      <c r="DY38" s="623"/>
      <c r="DZ38" s="623"/>
      <c r="EA38" s="623"/>
      <c r="EB38" s="623"/>
      <c r="EC38" s="635"/>
    </row>
    <row r="39" spans="2:133" ht="11.25" customHeight="1" x14ac:dyDescent="0.2">
      <c r="B39" s="605" t="s">
        <v>327</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328</v>
      </c>
      <c r="AR39" s="642"/>
      <c r="AS39" s="642"/>
      <c r="AT39" s="642"/>
      <c r="AU39" s="642"/>
      <c r="AV39" s="642"/>
      <c r="AW39" s="642"/>
      <c r="AX39" s="642"/>
      <c r="AY39" s="643"/>
      <c r="AZ39" s="608">
        <v>61969</v>
      </c>
      <c r="BA39" s="609"/>
      <c r="BB39" s="609"/>
      <c r="BC39" s="609"/>
      <c r="BD39" s="621"/>
      <c r="BE39" s="621"/>
      <c r="BF39" s="644"/>
      <c r="BG39" s="605" t="s">
        <v>329</v>
      </c>
      <c r="BH39" s="606"/>
      <c r="BI39" s="606"/>
      <c r="BJ39" s="606"/>
      <c r="BK39" s="606"/>
      <c r="BL39" s="606"/>
      <c r="BM39" s="606"/>
      <c r="BN39" s="606"/>
      <c r="BO39" s="606"/>
      <c r="BP39" s="606"/>
      <c r="BQ39" s="606"/>
      <c r="BR39" s="606"/>
      <c r="BS39" s="606"/>
      <c r="BT39" s="606"/>
      <c r="BU39" s="607"/>
      <c r="BV39" s="608">
        <v>972</v>
      </c>
      <c r="BW39" s="609"/>
      <c r="BX39" s="609"/>
      <c r="BY39" s="609"/>
      <c r="BZ39" s="609"/>
      <c r="CA39" s="609"/>
      <c r="CB39" s="645"/>
      <c r="CD39" s="605" t="s">
        <v>330</v>
      </c>
      <c r="CE39" s="606"/>
      <c r="CF39" s="606"/>
      <c r="CG39" s="606"/>
      <c r="CH39" s="606"/>
      <c r="CI39" s="606"/>
      <c r="CJ39" s="606"/>
      <c r="CK39" s="606"/>
      <c r="CL39" s="606"/>
      <c r="CM39" s="606"/>
      <c r="CN39" s="606"/>
      <c r="CO39" s="606"/>
      <c r="CP39" s="606"/>
      <c r="CQ39" s="607"/>
      <c r="CR39" s="608">
        <v>837246</v>
      </c>
      <c r="CS39" s="621"/>
      <c r="CT39" s="621"/>
      <c r="CU39" s="621"/>
      <c r="CV39" s="621"/>
      <c r="CW39" s="621"/>
      <c r="CX39" s="621"/>
      <c r="CY39" s="622"/>
      <c r="CZ39" s="611">
        <v>14.2</v>
      </c>
      <c r="DA39" s="623"/>
      <c r="DB39" s="623"/>
      <c r="DC39" s="624"/>
      <c r="DD39" s="614">
        <v>818533</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331</v>
      </c>
      <c r="C40" s="606"/>
      <c r="D40" s="606"/>
      <c r="E40" s="606"/>
      <c r="F40" s="606"/>
      <c r="G40" s="606"/>
      <c r="H40" s="606"/>
      <c r="I40" s="606"/>
      <c r="J40" s="606"/>
      <c r="K40" s="606"/>
      <c r="L40" s="606"/>
      <c r="M40" s="606"/>
      <c r="N40" s="606"/>
      <c r="O40" s="606"/>
      <c r="P40" s="606"/>
      <c r="Q40" s="607"/>
      <c r="R40" s="608">
        <v>4860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332</v>
      </c>
      <c r="AR40" s="642"/>
      <c r="AS40" s="642"/>
      <c r="AT40" s="642"/>
      <c r="AU40" s="642"/>
      <c r="AV40" s="642"/>
      <c r="AW40" s="642"/>
      <c r="AX40" s="642"/>
      <c r="AY40" s="643"/>
      <c r="AZ40" s="608" t="s">
        <v>122</v>
      </c>
      <c r="BA40" s="609"/>
      <c r="BB40" s="609"/>
      <c r="BC40" s="609"/>
      <c r="BD40" s="621"/>
      <c r="BE40" s="621"/>
      <c r="BF40" s="644"/>
      <c r="BG40" s="649" t="s">
        <v>333</v>
      </c>
      <c r="BH40" s="650"/>
      <c r="BI40" s="650"/>
      <c r="BJ40" s="650"/>
      <c r="BK40" s="650"/>
      <c r="BL40" s="205"/>
      <c r="BM40" s="606" t="s">
        <v>334</v>
      </c>
      <c r="BN40" s="606"/>
      <c r="BO40" s="606"/>
      <c r="BP40" s="606"/>
      <c r="BQ40" s="606"/>
      <c r="BR40" s="606"/>
      <c r="BS40" s="606"/>
      <c r="BT40" s="606"/>
      <c r="BU40" s="607"/>
      <c r="BV40" s="608">
        <v>87</v>
      </c>
      <c r="BW40" s="609"/>
      <c r="BX40" s="609"/>
      <c r="BY40" s="609"/>
      <c r="BZ40" s="609"/>
      <c r="CA40" s="609"/>
      <c r="CB40" s="645"/>
      <c r="CD40" s="605" t="s">
        <v>335</v>
      </c>
      <c r="CE40" s="606"/>
      <c r="CF40" s="606"/>
      <c r="CG40" s="606"/>
      <c r="CH40" s="606"/>
      <c r="CI40" s="606"/>
      <c r="CJ40" s="606"/>
      <c r="CK40" s="606"/>
      <c r="CL40" s="606"/>
      <c r="CM40" s="606"/>
      <c r="CN40" s="606"/>
      <c r="CO40" s="606"/>
      <c r="CP40" s="606"/>
      <c r="CQ40" s="607"/>
      <c r="CR40" s="608">
        <v>1080</v>
      </c>
      <c r="CS40" s="609"/>
      <c r="CT40" s="609"/>
      <c r="CU40" s="609"/>
      <c r="CV40" s="609"/>
      <c r="CW40" s="609"/>
      <c r="CX40" s="609"/>
      <c r="CY40" s="610"/>
      <c r="CZ40" s="611">
        <v>0</v>
      </c>
      <c r="DA40" s="623"/>
      <c r="DB40" s="623"/>
      <c r="DC40" s="624"/>
      <c r="DD40" s="614">
        <v>1080</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336</v>
      </c>
      <c r="C41" s="590"/>
      <c r="D41" s="590"/>
      <c r="E41" s="590"/>
      <c r="F41" s="590"/>
      <c r="G41" s="590"/>
      <c r="H41" s="590"/>
      <c r="I41" s="590"/>
      <c r="J41" s="590"/>
      <c r="K41" s="590"/>
      <c r="L41" s="590"/>
      <c r="M41" s="590"/>
      <c r="N41" s="590"/>
      <c r="O41" s="590"/>
      <c r="P41" s="590"/>
      <c r="Q41" s="591"/>
      <c r="R41" s="592">
        <v>6384261</v>
      </c>
      <c r="S41" s="633"/>
      <c r="T41" s="633"/>
      <c r="U41" s="633"/>
      <c r="V41" s="633"/>
      <c r="W41" s="633"/>
      <c r="X41" s="633"/>
      <c r="Y41" s="636"/>
      <c r="Z41" s="637">
        <v>100</v>
      </c>
      <c r="AA41" s="637"/>
      <c r="AB41" s="637"/>
      <c r="AC41" s="637"/>
      <c r="AD41" s="638">
        <v>2735372</v>
      </c>
      <c r="AE41" s="638"/>
      <c r="AF41" s="638"/>
      <c r="AG41" s="638"/>
      <c r="AH41" s="638"/>
      <c r="AI41" s="638"/>
      <c r="AJ41" s="638"/>
      <c r="AK41" s="638"/>
      <c r="AL41" s="595">
        <v>100</v>
      </c>
      <c r="AM41" s="639"/>
      <c r="AN41" s="639"/>
      <c r="AO41" s="640"/>
      <c r="AQ41" s="641" t="s">
        <v>337</v>
      </c>
      <c r="AR41" s="642"/>
      <c r="AS41" s="642"/>
      <c r="AT41" s="642"/>
      <c r="AU41" s="642"/>
      <c r="AV41" s="642"/>
      <c r="AW41" s="642"/>
      <c r="AX41" s="642"/>
      <c r="AY41" s="643"/>
      <c r="AZ41" s="608">
        <v>47970</v>
      </c>
      <c r="BA41" s="609"/>
      <c r="BB41" s="609"/>
      <c r="BC41" s="609"/>
      <c r="BD41" s="621"/>
      <c r="BE41" s="621"/>
      <c r="BF41" s="644"/>
      <c r="BG41" s="649"/>
      <c r="BH41" s="650"/>
      <c r="BI41" s="650"/>
      <c r="BJ41" s="650"/>
      <c r="BK41" s="650"/>
      <c r="BL41" s="205"/>
      <c r="BM41" s="606" t="s">
        <v>338</v>
      </c>
      <c r="BN41" s="606"/>
      <c r="BO41" s="606"/>
      <c r="BP41" s="606"/>
      <c r="BQ41" s="606"/>
      <c r="BR41" s="606"/>
      <c r="BS41" s="606"/>
      <c r="BT41" s="606"/>
      <c r="BU41" s="607"/>
      <c r="BV41" s="608">
        <v>2</v>
      </c>
      <c r="BW41" s="609"/>
      <c r="BX41" s="609"/>
      <c r="BY41" s="609"/>
      <c r="BZ41" s="609"/>
      <c r="CA41" s="609"/>
      <c r="CB41" s="645"/>
      <c r="CD41" s="605" t="s">
        <v>339</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340</v>
      </c>
      <c r="AR42" s="654"/>
      <c r="AS42" s="654"/>
      <c r="AT42" s="654"/>
      <c r="AU42" s="654"/>
      <c r="AV42" s="654"/>
      <c r="AW42" s="654"/>
      <c r="AX42" s="654"/>
      <c r="AY42" s="655"/>
      <c r="AZ42" s="592">
        <v>198907</v>
      </c>
      <c r="BA42" s="633"/>
      <c r="BB42" s="633"/>
      <c r="BC42" s="633"/>
      <c r="BD42" s="593"/>
      <c r="BE42" s="593"/>
      <c r="BF42" s="656"/>
      <c r="BG42" s="651"/>
      <c r="BH42" s="652"/>
      <c r="BI42" s="652"/>
      <c r="BJ42" s="652"/>
      <c r="BK42" s="652"/>
      <c r="BL42" s="206"/>
      <c r="BM42" s="590" t="s">
        <v>341</v>
      </c>
      <c r="BN42" s="590"/>
      <c r="BO42" s="590"/>
      <c r="BP42" s="590"/>
      <c r="BQ42" s="590"/>
      <c r="BR42" s="590"/>
      <c r="BS42" s="590"/>
      <c r="BT42" s="590"/>
      <c r="BU42" s="591"/>
      <c r="BV42" s="592">
        <v>388</v>
      </c>
      <c r="BW42" s="633"/>
      <c r="BX42" s="633"/>
      <c r="BY42" s="633"/>
      <c r="BZ42" s="633"/>
      <c r="CA42" s="633"/>
      <c r="CB42" s="634"/>
      <c r="CD42" s="605" t="s">
        <v>342</v>
      </c>
      <c r="CE42" s="606"/>
      <c r="CF42" s="606"/>
      <c r="CG42" s="606"/>
      <c r="CH42" s="606"/>
      <c r="CI42" s="606"/>
      <c r="CJ42" s="606"/>
      <c r="CK42" s="606"/>
      <c r="CL42" s="606"/>
      <c r="CM42" s="606"/>
      <c r="CN42" s="606"/>
      <c r="CO42" s="606"/>
      <c r="CP42" s="606"/>
      <c r="CQ42" s="607"/>
      <c r="CR42" s="608">
        <v>657246</v>
      </c>
      <c r="CS42" s="621"/>
      <c r="CT42" s="621"/>
      <c r="CU42" s="621"/>
      <c r="CV42" s="621"/>
      <c r="CW42" s="621"/>
      <c r="CX42" s="621"/>
      <c r="CY42" s="622"/>
      <c r="CZ42" s="611">
        <v>11.1</v>
      </c>
      <c r="DA42" s="623"/>
      <c r="DB42" s="623"/>
      <c r="DC42" s="624"/>
      <c r="DD42" s="614">
        <v>99733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343</v>
      </c>
      <c r="CD43" s="605" t="s">
        <v>344</v>
      </c>
      <c r="CE43" s="606"/>
      <c r="CF43" s="606"/>
      <c r="CG43" s="606"/>
      <c r="CH43" s="606"/>
      <c r="CI43" s="606"/>
      <c r="CJ43" s="606"/>
      <c r="CK43" s="606"/>
      <c r="CL43" s="606"/>
      <c r="CM43" s="606"/>
      <c r="CN43" s="606"/>
      <c r="CO43" s="606"/>
      <c r="CP43" s="606"/>
      <c r="CQ43" s="607"/>
      <c r="CR43" s="608" t="s">
        <v>122</v>
      </c>
      <c r="CS43" s="621"/>
      <c r="CT43" s="621"/>
      <c r="CU43" s="621"/>
      <c r="CV43" s="621"/>
      <c r="CW43" s="621"/>
      <c r="CX43" s="621"/>
      <c r="CY43" s="622"/>
      <c r="CZ43" s="611" t="s">
        <v>122</v>
      </c>
      <c r="DA43" s="623"/>
      <c r="DB43" s="623"/>
      <c r="DC43" s="624"/>
      <c r="DD43" s="614" t="s">
        <v>122</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345</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293</v>
      </c>
      <c r="CE44" s="628"/>
      <c r="CF44" s="605" t="s">
        <v>346</v>
      </c>
      <c r="CG44" s="606"/>
      <c r="CH44" s="606"/>
      <c r="CI44" s="606"/>
      <c r="CJ44" s="606"/>
      <c r="CK44" s="606"/>
      <c r="CL44" s="606"/>
      <c r="CM44" s="606"/>
      <c r="CN44" s="606"/>
      <c r="CO44" s="606"/>
      <c r="CP44" s="606"/>
      <c r="CQ44" s="607"/>
      <c r="CR44" s="608">
        <v>515003</v>
      </c>
      <c r="CS44" s="609"/>
      <c r="CT44" s="609"/>
      <c r="CU44" s="609"/>
      <c r="CV44" s="609"/>
      <c r="CW44" s="609"/>
      <c r="CX44" s="609"/>
      <c r="CY44" s="610"/>
      <c r="CZ44" s="611">
        <v>8.6999999999999993</v>
      </c>
      <c r="DA44" s="612"/>
      <c r="DB44" s="612"/>
      <c r="DC44" s="613"/>
      <c r="DD44" s="614">
        <v>86866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347</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348</v>
      </c>
      <c r="CG45" s="606"/>
      <c r="CH45" s="606"/>
      <c r="CI45" s="606"/>
      <c r="CJ45" s="606"/>
      <c r="CK45" s="606"/>
      <c r="CL45" s="606"/>
      <c r="CM45" s="606"/>
      <c r="CN45" s="606"/>
      <c r="CO45" s="606"/>
      <c r="CP45" s="606"/>
      <c r="CQ45" s="607"/>
      <c r="CR45" s="608">
        <v>427593</v>
      </c>
      <c r="CS45" s="621"/>
      <c r="CT45" s="621"/>
      <c r="CU45" s="621"/>
      <c r="CV45" s="621"/>
      <c r="CW45" s="621"/>
      <c r="CX45" s="621"/>
      <c r="CY45" s="622"/>
      <c r="CZ45" s="611">
        <v>7.2</v>
      </c>
      <c r="DA45" s="623"/>
      <c r="DB45" s="623"/>
      <c r="DC45" s="624"/>
      <c r="DD45" s="614">
        <v>47601</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349</v>
      </c>
      <c r="CG46" s="606"/>
      <c r="CH46" s="606"/>
      <c r="CI46" s="606"/>
      <c r="CJ46" s="606"/>
      <c r="CK46" s="606"/>
      <c r="CL46" s="606"/>
      <c r="CM46" s="606"/>
      <c r="CN46" s="606"/>
      <c r="CO46" s="606"/>
      <c r="CP46" s="606"/>
      <c r="CQ46" s="607"/>
      <c r="CR46" s="608">
        <v>66360</v>
      </c>
      <c r="CS46" s="609"/>
      <c r="CT46" s="609"/>
      <c r="CU46" s="609"/>
      <c r="CV46" s="609"/>
      <c r="CW46" s="609"/>
      <c r="CX46" s="609"/>
      <c r="CY46" s="610"/>
      <c r="CZ46" s="611">
        <v>1.1000000000000001</v>
      </c>
      <c r="DA46" s="612"/>
      <c r="DB46" s="612"/>
      <c r="DC46" s="613"/>
      <c r="DD46" s="614">
        <v>38215</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350</v>
      </c>
      <c r="CG47" s="606"/>
      <c r="CH47" s="606"/>
      <c r="CI47" s="606"/>
      <c r="CJ47" s="606"/>
      <c r="CK47" s="606"/>
      <c r="CL47" s="606"/>
      <c r="CM47" s="606"/>
      <c r="CN47" s="606"/>
      <c r="CO47" s="606"/>
      <c r="CP47" s="606"/>
      <c r="CQ47" s="607"/>
      <c r="CR47" s="608">
        <v>142243</v>
      </c>
      <c r="CS47" s="621"/>
      <c r="CT47" s="621"/>
      <c r="CU47" s="621"/>
      <c r="CV47" s="621"/>
      <c r="CW47" s="621"/>
      <c r="CX47" s="621"/>
      <c r="CY47" s="622"/>
      <c r="CZ47" s="611">
        <v>2.4</v>
      </c>
      <c r="DA47" s="623"/>
      <c r="DB47" s="623"/>
      <c r="DC47" s="624"/>
      <c r="DD47" s="614">
        <v>12867</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351</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352</v>
      </c>
      <c r="CE49" s="590"/>
      <c r="CF49" s="590"/>
      <c r="CG49" s="590"/>
      <c r="CH49" s="590"/>
      <c r="CI49" s="590"/>
      <c r="CJ49" s="590"/>
      <c r="CK49" s="590"/>
      <c r="CL49" s="590"/>
      <c r="CM49" s="590"/>
      <c r="CN49" s="590"/>
      <c r="CO49" s="590"/>
      <c r="CP49" s="590"/>
      <c r="CQ49" s="591"/>
      <c r="CR49" s="592">
        <v>5909947</v>
      </c>
      <c r="CS49" s="593"/>
      <c r="CT49" s="593"/>
      <c r="CU49" s="593"/>
      <c r="CV49" s="593"/>
      <c r="CW49" s="593"/>
      <c r="CX49" s="593"/>
      <c r="CY49" s="594"/>
      <c r="CZ49" s="595">
        <v>100</v>
      </c>
      <c r="DA49" s="596"/>
      <c r="DB49" s="596"/>
      <c r="DC49" s="597"/>
      <c r="DD49" s="598">
        <v>4407983</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2B0ZL9pIcvyYYKJBuPCIuhMHYHAtAoWZYKGhpQQSlKK1HArROODPDwCfAlxopueWNE9hDK+O8sXyVuMly1WZMQ==" saltValue="i2GRgKaRz0ANMwX/p6w2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353</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354</v>
      </c>
      <c r="DK2" s="1079"/>
      <c r="DL2" s="1079"/>
      <c r="DM2" s="1079"/>
      <c r="DN2" s="1079"/>
      <c r="DO2" s="1080"/>
      <c r="DP2" s="210"/>
      <c r="DQ2" s="1078" t="s">
        <v>355</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356</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357</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358</v>
      </c>
      <c r="B5" s="983"/>
      <c r="C5" s="983"/>
      <c r="D5" s="983"/>
      <c r="E5" s="983"/>
      <c r="F5" s="983"/>
      <c r="G5" s="983"/>
      <c r="H5" s="983"/>
      <c r="I5" s="983"/>
      <c r="J5" s="983"/>
      <c r="K5" s="983"/>
      <c r="L5" s="983"/>
      <c r="M5" s="983"/>
      <c r="N5" s="983"/>
      <c r="O5" s="983"/>
      <c r="P5" s="984"/>
      <c r="Q5" s="988" t="s">
        <v>359</v>
      </c>
      <c r="R5" s="989"/>
      <c r="S5" s="989"/>
      <c r="T5" s="989"/>
      <c r="U5" s="990"/>
      <c r="V5" s="988" t="s">
        <v>360</v>
      </c>
      <c r="W5" s="989"/>
      <c r="X5" s="989"/>
      <c r="Y5" s="989"/>
      <c r="Z5" s="990"/>
      <c r="AA5" s="988" t="s">
        <v>361</v>
      </c>
      <c r="AB5" s="989"/>
      <c r="AC5" s="989"/>
      <c r="AD5" s="989"/>
      <c r="AE5" s="989"/>
      <c r="AF5" s="1081" t="s">
        <v>362</v>
      </c>
      <c r="AG5" s="989"/>
      <c r="AH5" s="989"/>
      <c r="AI5" s="989"/>
      <c r="AJ5" s="1002"/>
      <c r="AK5" s="989" t="s">
        <v>363</v>
      </c>
      <c r="AL5" s="989"/>
      <c r="AM5" s="989"/>
      <c r="AN5" s="989"/>
      <c r="AO5" s="990"/>
      <c r="AP5" s="988" t="s">
        <v>364</v>
      </c>
      <c r="AQ5" s="989"/>
      <c r="AR5" s="989"/>
      <c r="AS5" s="989"/>
      <c r="AT5" s="990"/>
      <c r="AU5" s="988" t="s">
        <v>365</v>
      </c>
      <c r="AV5" s="989"/>
      <c r="AW5" s="989"/>
      <c r="AX5" s="989"/>
      <c r="AY5" s="1002"/>
      <c r="AZ5" s="214"/>
      <c r="BA5" s="214"/>
      <c r="BB5" s="214"/>
      <c r="BC5" s="214"/>
      <c r="BD5" s="214"/>
      <c r="BE5" s="215"/>
      <c r="BF5" s="215"/>
      <c r="BG5" s="215"/>
      <c r="BH5" s="215"/>
      <c r="BI5" s="215"/>
      <c r="BJ5" s="215"/>
      <c r="BK5" s="215"/>
      <c r="BL5" s="215"/>
      <c r="BM5" s="215"/>
      <c r="BN5" s="215"/>
      <c r="BO5" s="215"/>
      <c r="BP5" s="215"/>
      <c r="BQ5" s="982" t="s">
        <v>366</v>
      </c>
      <c r="BR5" s="983"/>
      <c r="BS5" s="983"/>
      <c r="BT5" s="983"/>
      <c r="BU5" s="983"/>
      <c r="BV5" s="983"/>
      <c r="BW5" s="983"/>
      <c r="BX5" s="983"/>
      <c r="BY5" s="983"/>
      <c r="BZ5" s="983"/>
      <c r="CA5" s="983"/>
      <c r="CB5" s="983"/>
      <c r="CC5" s="983"/>
      <c r="CD5" s="983"/>
      <c r="CE5" s="983"/>
      <c r="CF5" s="983"/>
      <c r="CG5" s="984"/>
      <c r="CH5" s="988" t="s">
        <v>367</v>
      </c>
      <c r="CI5" s="989"/>
      <c r="CJ5" s="989"/>
      <c r="CK5" s="989"/>
      <c r="CL5" s="990"/>
      <c r="CM5" s="988" t="s">
        <v>368</v>
      </c>
      <c r="CN5" s="989"/>
      <c r="CO5" s="989"/>
      <c r="CP5" s="989"/>
      <c r="CQ5" s="990"/>
      <c r="CR5" s="988" t="s">
        <v>369</v>
      </c>
      <c r="CS5" s="989"/>
      <c r="CT5" s="989"/>
      <c r="CU5" s="989"/>
      <c r="CV5" s="990"/>
      <c r="CW5" s="988" t="s">
        <v>370</v>
      </c>
      <c r="CX5" s="989"/>
      <c r="CY5" s="989"/>
      <c r="CZ5" s="989"/>
      <c r="DA5" s="990"/>
      <c r="DB5" s="988" t="s">
        <v>371</v>
      </c>
      <c r="DC5" s="989"/>
      <c r="DD5" s="989"/>
      <c r="DE5" s="989"/>
      <c r="DF5" s="990"/>
      <c r="DG5" s="1071" t="s">
        <v>372</v>
      </c>
      <c r="DH5" s="1072"/>
      <c r="DI5" s="1072"/>
      <c r="DJ5" s="1072"/>
      <c r="DK5" s="1073"/>
      <c r="DL5" s="1071" t="s">
        <v>373</v>
      </c>
      <c r="DM5" s="1072"/>
      <c r="DN5" s="1072"/>
      <c r="DO5" s="1072"/>
      <c r="DP5" s="1073"/>
      <c r="DQ5" s="988" t="s">
        <v>374</v>
      </c>
      <c r="DR5" s="989"/>
      <c r="DS5" s="989"/>
      <c r="DT5" s="989"/>
      <c r="DU5" s="990"/>
      <c r="DV5" s="988" t="s">
        <v>365</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375</v>
      </c>
      <c r="C7" s="1035"/>
      <c r="D7" s="1035"/>
      <c r="E7" s="1035"/>
      <c r="F7" s="1035"/>
      <c r="G7" s="1035"/>
      <c r="H7" s="1035"/>
      <c r="I7" s="1035"/>
      <c r="J7" s="1035"/>
      <c r="K7" s="1035"/>
      <c r="L7" s="1035"/>
      <c r="M7" s="1035"/>
      <c r="N7" s="1035"/>
      <c r="O7" s="1035"/>
      <c r="P7" s="1036"/>
      <c r="Q7" s="1089">
        <v>6540</v>
      </c>
      <c r="R7" s="1090"/>
      <c r="S7" s="1090"/>
      <c r="T7" s="1090"/>
      <c r="U7" s="1090"/>
      <c r="V7" s="1090">
        <v>6066</v>
      </c>
      <c r="W7" s="1090"/>
      <c r="X7" s="1090"/>
      <c r="Y7" s="1090"/>
      <c r="Z7" s="1090"/>
      <c r="AA7" s="1090">
        <v>474</v>
      </c>
      <c r="AB7" s="1090"/>
      <c r="AC7" s="1090"/>
      <c r="AD7" s="1090"/>
      <c r="AE7" s="1091"/>
      <c r="AF7" s="1092">
        <v>378</v>
      </c>
      <c r="AG7" s="1093"/>
      <c r="AH7" s="1093"/>
      <c r="AI7" s="1093"/>
      <c r="AJ7" s="1094"/>
      <c r="AK7" s="1095">
        <v>373</v>
      </c>
      <c r="AL7" s="1096"/>
      <c r="AM7" s="1096"/>
      <c r="AN7" s="1096"/>
      <c r="AO7" s="1096"/>
      <c r="AP7" s="1096">
        <v>3050</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t="s">
        <v>562</v>
      </c>
      <c r="BT7" s="1087"/>
      <c r="BU7" s="1087"/>
      <c r="BV7" s="1087"/>
      <c r="BW7" s="1087"/>
      <c r="BX7" s="1087"/>
      <c r="BY7" s="1087"/>
      <c r="BZ7" s="1087"/>
      <c r="CA7" s="1087"/>
      <c r="CB7" s="1087"/>
      <c r="CC7" s="1087"/>
      <c r="CD7" s="1087"/>
      <c r="CE7" s="1087"/>
      <c r="CF7" s="1087"/>
      <c r="CG7" s="1099"/>
      <c r="CH7" s="1083">
        <v>46</v>
      </c>
      <c r="CI7" s="1084"/>
      <c r="CJ7" s="1084"/>
      <c r="CK7" s="1084"/>
      <c r="CL7" s="1085"/>
      <c r="CM7" s="1083">
        <v>43</v>
      </c>
      <c r="CN7" s="1084"/>
      <c r="CO7" s="1084"/>
      <c r="CP7" s="1084"/>
      <c r="CQ7" s="1085"/>
      <c r="CR7" s="1083">
        <v>85</v>
      </c>
      <c r="CS7" s="1084"/>
      <c r="CT7" s="1084"/>
      <c r="CU7" s="1084"/>
      <c r="CV7" s="1085"/>
      <c r="CW7" s="1083" t="s">
        <v>564</v>
      </c>
      <c r="CX7" s="1084"/>
      <c r="CY7" s="1084"/>
      <c r="CZ7" s="1084"/>
      <c r="DA7" s="1085"/>
      <c r="DB7" s="1083" t="s">
        <v>564</v>
      </c>
      <c r="DC7" s="1084"/>
      <c r="DD7" s="1084"/>
      <c r="DE7" s="1084"/>
      <c r="DF7" s="1085"/>
      <c r="DG7" s="1083" t="s">
        <v>564</v>
      </c>
      <c r="DH7" s="1084"/>
      <c r="DI7" s="1084"/>
      <c r="DJ7" s="1084"/>
      <c r="DK7" s="1085"/>
      <c r="DL7" s="1083" t="s">
        <v>564</v>
      </c>
      <c r="DM7" s="1084"/>
      <c r="DN7" s="1084"/>
      <c r="DO7" s="1084"/>
      <c r="DP7" s="1085"/>
      <c r="DQ7" s="1083" t="s">
        <v>564</v>
      </c>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376</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377</v>
      </c>
      <c r="B23" s="924" t="s">
        <v>378</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378</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379</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380</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358</v>
      </c>
      <c r="B26" s="983"/>
      <c r="C26" s="983"/>
      <c r="D26" s="983"/>
      <c r="E26" s="983"/>
      <c r="F26" s="983"/>
      <c r="G26" s="983"/>
      <c r="H26" s="983"/>
      <c r="I26" s="983"/>
      <c r="J26" s="983"/>
      <c r="K26" s="983"/>
      <c r="L26" s="983"/>
      <c r="M26" s="983"/>
      <c r="N26" s="983"/>
      <c r="O26" s="983"/>
      <c r="P26" s="984"/>
      <c r="Q26" s="988" t="s">
        <v>381</v>
      </c>
      <c r="R26" s="989"/>
      <c r="S26" s="989"/>
      <c r="T26" s="989"/>
      <c r="U26" s="990"/>
      <c r="V26" s="988" t="s">
        <v>382</v>
      </c>
      <c r="W26" s="989"/>
      <c r="X26" s="989"/>
      <c r="Y26" s="989"/>
      <c r="Z26" s="990"/>
      <c r="AA26" s="988" t="s">
        <v>383</v>
      </c>
      <c r="AB26" s="989"/>
      <c r="AC26" s="989"/>
      <c r="AD26" s="989"/>
      <c r="AE26" s="989"/>
      <c r="AF26" s="1042" t="s">
        <v>384</v>
      </c>
      <c r="AG26" s="995"/>
      <c r="AH26" s="995"/>
      <c r="AI26" s="995"/>
      <c r="AJ26" s="1043"/>
      <c r="AK26" s="989" t="s">
        <v>385</v>
      </c>
      <c r="AL26" s="989"/>
      <c r="AM26" s="989"/>
      <c r="AN26" s="989"/>
      <c r="AO26" s="990"/>
      <c r="AP26" s="988" t="s">
        <v>386</v>
      </c>
      <c r="AQ26" s="989"/>
      <c r="AR26" s="989"/>
      <c r="AS26" s="989"/>
      <c r="AT26" s="990"/>
      <c r="AU26" s="988" t="s">
        <v>387</v>
      </c>
      <c r="AV26" s="989"/>
      <c r="AW26" s="989"/>
      <c r="AX26" s="989"/>
      <c r="AY26" s="990"/>
      <c r="AZ26" s="988" t="s">
        <v>388</v>
      </c>
      <c r="BA26" s="989"/>
      <c r="BB26" s="989"/>
      <c r="BC26" s="989"/>
      <c r="BD26" s="990"/>
      <c r="BE26" s="988" t="s">
        <v>365</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389</v>
      </c>
      <c r="C28" s="1035"/>
      <c r="D28" s="1035"/>
      <c r="E28" s="1035"/>
      <c r="F28" s="1035"/>
      <c r="G28" s="1035"/>
      <c r="H28" s="1035"/>
      <c r="I28" s="1035"/>
      <c r="J28" s="1035"/>
      <c r="K28" s="1035"/>
      <c r="L28" s="1035"/>
      <c r="M28" s="1035"/>
      <c r="N28" s="1035"/>
      <c r="O28" s="1035"/>
      <c r="P28" s="1036"/>
      <c r="Q28" s="1037">
        <v>545</v>
      </c>
      <c r="R28" s="1038"/>
      <c r="S28" s="1038"/>
      <c r="T28" s="1038"/>
      <c r="U28" s="1038"/>
      <c r="V28" s="1038">
        <v>539</v>
      </c>
      <c r="W28" s="1038"/>
      <c r="X28" s="1038"/>
      <c r="Y28" s="1038"/>
      <c r="Z28" s="1038"/>
      <c r="AA28" s="1038">
        <v>6</v>
      </c>
      <c r="AB28" s="1038"/>
      <c r="AC28" s="1038"/>
      <c r="AD28" s="1038"/>
      <c r="AE28" s="1039"/>
      <c r="AF28" s="1040">
        <v>6</v>
      </c>
      <c r="AG28" s="1038"/>
      <c r="AH28" s="1038"/>
      <c r="AI28" s="1038"/>
      <c r="AJ28" s="1041"/>
      <c r="AK28" s="1029">
        <v>63</v>
      </c>
      <c r="AL28" s="1030"/>
      <c r="AM28" s="1030"/>
      <c r="AN28" s="1030"/>
      <c r="AO28" s="1030"/>
      <c r="AP28" s="1030" t="s">
        <v>563</v>
      </c>
      <c r="AQ28" s="1030"/>
      <c r="AR28" s="1030"/>
      <c r="AS28" s="1030"/>
      <c r="AT28" s="1030"/>
      <c r="AU28" s="1030" t="s">
        <v>563</v>
      </c>
      <c r="AV28" s="1030"/>
      <c r="AW28" s="1030"/>
      <c r="AX28" s="1030"/>
      <c r="AY28" s="1030"/>
      <c r="AZ28" s="1031" t="s">
        <v>563</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390</v>
      </c>
      <c r="C29" s="1018"/>
      <c r="D29" s="1018"/>
      <c r="E29" s="1018"/>
      <c r="F29" s="1018"/>
      <c r="G29" s="1018"/>
      <c r="H29" s="1018"/>
      <c r="I29" s="1018"/>
      <c r="J29" s="1018"/>
      <c r="K29" s="1018"/>
      <c r="L29" s="1018"/>
      <c r="M29" s="1018"/>
      <c r="N29" s="1018"/>
      <c r="O29" s="1018"/>
      <c r="P29" s="1019"/>
      <c r="Q29" s="1025">
        <v>691</v>
      </c>
      <c r="R29" s="1026"/>
      <c r="S29" s="1026"/>
      <c r="T29" s="1026"/>
      <c r="U29" s="1026"/>
      <c r="V29" s="1026">
        <v>665</v>
      </c>
      <c r="W29" s="1026"/>
      <c r="X29" s="1026"/>
      <c r="Y29" s="1026"/>
      <c r="Z29" s="1026"/>
      <c r="AA29" s="1026">
        <v>26</v>
      </c>
      <c r="AB29" s="1026"/>
      <c r="AC29" s="1026"/>
      <c r="AD29" s="1026"/>
      <c r="AE29" s="1027"/>
      <c r="AF29" s="1022">
        <v>26</v>
      </c>
      <c r="AG29" s="1023"/>
      <c r="AH29" s="1023"/>
      <c r="AI29" s="1023"/>
      <c r="AJ29" s="1024"/>
      <c r="AK29" s="967">
        <v>101</v>
      </c>
      <c r="AL29" s="958"/>
      <c r="AM29" s="958"/>
      <c r="AN29" s="958"/>
      <c r="AO29" s="958"/>
      <c r="AP29" s="958" t="s">
        <v>563</v>
      </c>
      <c r="AQ29" s="958"/>
      <c r="AR29" s="958"/>
      <c r="AS29" s="958"/>
      <c r="AT29" s="958"/>
      <c r="AU29" s="958" t="s">
        <v>563</v>
      </c>
      <c r="AV29" s="958"/>
      <c r="AW29" s="958"/>
      <c r="AX29" s="958"/>
      <c r="AY29" s="958"/>
      <c r="AZ29" s="1028" t="s">
        <v>563</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391</v>
      </c>
      <c r="C30" s="1018"/>
      <c r="D30" s="1018"/>
      <c r="E30" s="1018"/>
      <c r="F30" s="1018"/>
      <c r="G30" s="1018"/>
      <c r="H30" s="1018"/>
      <c r="I30" s="1018"/>
      <c r="J30" s="1018"/>
      <c r="K30" s="1018"/>
      <c r="L30" s="1018"/>
      <c r="M30" s="1018"/>
      <c r="N30" s="1018"/>
      <c r="O30" s="1018"/>
      <c r="P30" s="1019"/>
      <c r="Q30" s="1025">
        <v>79</v>
      </c>
      <c r="R30" s="1026"/>
      <c r="S30" s="1026"/>
      <c r="T30" s="1026"/>
      <c r="U30" s="1026"/>
      <c r="V30" s="1026">
        <v>79</v>
      </c>
      <c r="W30" s="1026"/>
      <c r="X30" s="1026"/>
      <c r="Y30" s="1026"/>
      <c r="Z30" s="1026"/>
      <c r="AA30" s="1026">
        <v>0</v>
      </c>
      <c r="AB30" s="1026"/>
      <c r="AC30" s="1026"/>
      <c r="AD30" s="1026"/>
      <c r="AE30" s="1027"/>
      <c r="AF30" s="1022">
        <v>0</v>
      </c>
      <c r="AG30" s="1023"/>
      <c r="AH30" s="1023"/>
      <c r="AI30" s="1023"/>
      <c r="AJ30" s="1024"/>
      <c r="AK30" s="967">
        <v>22</v>
      </c>
      <c r="AL30" s="958"/>
      <c r="AM30" s="958"/>
      <c r="AN30" s="958"/>
      <c r="AO30" s="958"/>
      <c r="AP30" s="958" t="s">
        <v>563</v>
      </c>
      <c r="AQ30" s="958"/>
      <c r="AR30" s="958"/>
      <c r="AS30" s="958"/>
      <c r="AT30" s="958"/>
      <c r="AU30" s="958" t="s">
        <v>563</v>
      </c>
      <c r="AV30" s="958"/>
      <c r="AW30" s="958"/>
      <c r="AX30" s="958"/>
      <c r="AY30" s="958"/>
      <c r="AZ30" s="1028" t="s">
        <v>563</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392</v>
      </c>
      <c r="C31" s="1018"/>
      <c r="D31" s="1018"/>
      <c r="E31" s="1018"/>
      <c r="F31" s="1018"/>
      <c r="G31" s="1018"/>
      <c r="H31" s="1018"/>
      <c r="I31" s="1018"/>
      <c r="J31" s="1018"/>
      <c r="K31" s="1018"/>
      <c r="L31" s="1018"/>
      <c r="M31" s="1018"/>
      <c r="N31" s="1018"/>
      <c r="O31" s="1018"/>
      <c r="P31" s="1019"/>
      <c r="Q31" s="1025">
        <v>161</v>
      </c>
      <c r="R31" s="1026"/>
      <c r="S31" s="1026"/>
      <c r="T31" s="1026"/>
      <c r="U31" s="1026"/>
      <c r="V31" s="1026">
        <v>181</v>
      </c>
      <c r="W31" s="1026"/>
      <c r="X31" s="1026"/>
      <c r="Y31" s="1026"/>
      <c r="Z31" s="1026"/>
      <c r="AA31" s="1026">
        <v>-20</v>
      </c>
      <c r="AB31" s="1026"/>
      <c r="AC31" s="1026"/>
      <c r="AD31" s="1026"/>
      <c r="AE31" s="1027"/>
      <c r="AF31" s="1022">
        <v>41</v>
      </c>
      <c r="AG31" s="1023"/>
      <c r="AH31" s="1023"/>
      <c r="AI31" s="1023"/>
      <c r="AJ31" s="1024"/>
      <c r="AK31" s="967">
        <v>62</v>
      </c>
      <c r="AL31" s="958"/>
      <c r="AM31" s="958"/>
      <c r="AN31" s="958"/>
      <c r="AO31" s="958"/>
      <c r="AP31" s="958">
        <v>255</v>
      </c>
      <c r="AQ31" s="958"/>
      <c r="AR31" s="958"/>
      <c r="AS31" s="958"/>
      <c r="AT31" s="958"/>
      <c r="AU31" s="958">
        <v>177</v>
      </c>
      <c r="AV31" s="958"/>
      <c r="AW31" s="958"/>
      <c r="AX31" s="958"/>
      <c r="AY31" s="958"/>
      <c r="AZ31" s="1028" t="s">
        <v>563</v>
      </c>
      <c r="BA31" s="1028"/>
      <c r="BB31" s="1028"/>
      <c r="BC31" s="1028"/>
      <c r="BD31" s="1028"/>
      <c r="BE31" s="959" t="s">
        <v>393</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394</v>
      </c>
      <c r="C32" s="1018"/>
      <c r="D32" s="1018"/>
      <c r="E32" s="1018"/>
      <c r="F32" s="1018"/>
      <c r="G32" s="1018"/>
      <c r="H32" s="1018"/>
      <c r="I32" s="1018"/>
      <c r="J32" s="1018"/>
      <c r="K32" s="1018"/>
      <c r="L32" s="1018"/>
      <c r="M32" s="1018"/>
      <c r="N32" s="1018"/>
      <c r="O32" s="1018"/>
      <c r="P32" s="1019"/>
      <c r="Q32" s="1025">
        <v>142</v>
      </c>
      <c r="R32" s="1026"/>
      <c r="S32" s="1026"/>
      <c r="T32" s="1026"/>
      <c r="U32" s="1026"/>
      <c r="V32" s="1026">
        <v>159</v>
      </c>
      <c r="W32" s="1026"/>
      <c r="X32" s="1026"/>
      <c r="Y32" s="1026"/>
      <c r="Z32" s="1026"/>
      <c r="AA32" s="1026">
        <v>-17</v>
      </c>
      <c r="AB32" s="1026"/>
      <c r="AC32" s="1026"/>
      <c r="AD32" s="1026"/>
      <c r="AE32" s="1027"/>
      <c r="AF32" s="1022">
        <v>77</v>
      </c>
      <c r="AG32" s="1023"/>
      <c r="AH32" s="1023"/>
      <c r="AI32" s="1023"/>
      <c r="AJ32" s="1024"/>
      <c r="AK32" s="967">
        <v>27</v>
      </c>
      <c r="AL32" s="958"/>
      <c r="AM32" s="958"/>
      <c r="AN32" s="958"/>
      <c r="AO32" s="958"/>
      <c r="AP32" s="958">
        <v>1095</v>
      </c>
      <c r="AQ32" s="958"/>
      <c r="AR32" s="958"/>
      <c r="AS32" s="958"/>
      <c r="AT32" s="958"/>
      <c r="AU32" s="958">
        <v>910</v>
      </c>
      <c r="AV32" s="958"/>
      <c r="AW32" s="958"/>
      <c r="AX32" s="958"/>
      <c r="AY32" s="958"/>
      <c r="AZ32" s="1028" t="s">
        <v>563</v>
      </c>
      <c r="BA32" s="1028"/>
      <c r="BB32" s="1028"/>
      <c r="BC32" s="1028"/>
      <c r="BD32" s="1028"/>
      <c r="BE32" s="959" t="s">
        <v>393</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395</v>
      </c>
      <c r="C33" s="1018"/>
      <c r="D33" s="1018"/>
      <c r="E33" s="1018"/>
      <c r="F33" s="1018"/>
      <c r="G33" s="1018"/>
      <c r="H33" s="1018"/>
      <c r="I33" s="1018"/>
      <c r="J33" s="1018"/>
      <c r="K33" s="1018"/>
      <c r="L33" s="1018"/>
      <c r="M33" s="1018"/>
      <c r="N33" s="1018"/>
      <c r="O33" s="1018"/>
      <c r="P33" s="1019"/>
      <c r="Q33" s="1025">
        <v>36</v>
      </c>
      <c r="R33" s="1026"/>
      <c r="S33" s="1026"/>
      <c r="T33" s="1026"/>
      <c r="U33" s="1026"/>
      <c r="V33" s="1026">
        <v>38</v>
      </c>
      <c r="W33" s="1026"/>
      <c r="X33" s="1026"/>
      <c r="Y33" s="1026"/>
      <c r="Z33" s="1026"/>
      <c r="AA33" s="1026">
        <v>-2</v>
      </c>
      <c r="AB33" s="1026"/>
      <c r="AC33" s="1026"/>
      <c r="AD33" s="1026"/>
      <c r="AE33" s="1027"/>
      <c r="AF33" s="1022">
        <v>16</v>
      </c>
      <c r="AG33" s="1023"/>
      <c r="AH33" s="1023"/>
      <c r="AI33" s="1023"/>
      <c r="AJ33" s="1024"/>
      <c r="AK33" s="967">
        <v>3</v>
      </c>
      <c r="AL33" s="958"/>
      <c r="AM33" s="958"/>
      <c r="AN33" s="958"/>
      <c r="AO33" s="958"/>
      <c r="AP33" s="958">
        <v>111</v>
      </c>
      <c r="AQ33" s="958"/>
      <c r="AR33" s="958"/>
      <c r="AS33" s="958"/>
      <c r="AT33" s="958"/>
      <c r="AU33" s="958">
        <v>86</v>
      </c>
      <c r="AV33" s="958"/>
      <c r="AW33" s="958"/>
      <c r="AX33" s="958"/>
      <c r="AY33" s="958"/>
      <c r="AZ33" s="1028" t="s">
        <v>563</v>
      </c>
      <c r="BA33" s="1028"/>
      <c r="BB33" s="1028"/>
      <c r="BC33" s="1028"/>
      <c r="BD33" s="1028"/>
      <c r="BE33" s="959" t="s">
        <v>393</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396</v>
      </c>
      <c r="C34" s="1018"/>
      <c r="D34" s="1018"/>
      <c r="E34" s="1018"/>
      <c r="F34" s="1018"/>
      <c r="G34" s="1018"/>
      <c r="H34" s="1018"/>
      <c r="I34" s="1018"/>
      <c r="J34" s="1018"/>
      <c r="K34" s="1018"/>
      <c r="L34" s="1018"/>
      <c r="M34" s="1018"/>
      <c r="N34" s="1018"/>
      <c r="O34" s="1018"/>
      <c r="P34" s="1019"/>
      <c r="Q34" s="1025">
        <v>14</v>
      </c>
      <c r="R34" s="1026"/>
      <c r="S34" s="1026"/>
      <c r="T34" s="1026"/>
      <c r="U34" s="1026"/>
      <c r="V34" s="1026">
        <v>18</v>
      </c>
      <c r="W34" s="1026"/>
      <c r="X34" s="1026"/>
      <c r="Y34" s="1026"/>
      <c r="Z34" s="1026"/>
      <c r="AA34" s="1026">
        <v>-4</v>
      </c>
      <c r="AB34" s="1026"/>
      <c r="AC34" s="1026"/>
      <c r="AD34" s="1026"/>
      <c r="AE34" s="1027"/>
      <c r="AF34" s="1022">
        <v>11</v>
      </c>
      <c r="AG34" s="1023"/>
      <c r="AH34" s="1023"/>
      <c r="AI34" s="1023"/>
      <c r="AJ34" s="1024"/>
      <c r="AK34" s="967">
        <v>1</v>
      </c>
      <c r="AL34" s="958"/>
      <c r="AM34" s="958"/>
      <c r="AN34" s="958"/>
      <c r="AO34" s="958"/>
      <c r="AP34" s="958">
        <v>50</v>
      </c>
      <c r="AQ34" s="958"/>
      <c r="AR34" s="958"/>
      <c r="AS34" s="958"/>
      <c r="AT34" s="958"/>
      <c r="AU34" s="958">
        <v>38</v>
      </c>
      <c r="AV34" s="958"/>
      <c r="AW34" s="958"/>
      <c r="AX34" s="958"/>
      <c r="AY34" s="958"/>
      <c r="AZ34" s="1028" t="s">
        <v>563</v>
      </c>
      <c r="BA34" s="1028"/>
      <c r="BB34" s="1028"/>
      <c r="BC34" s="1028"/>
      <c r="BD34" s="1028"/>
      <c r="BE34" s="959" t="s">
        <v>393</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397</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377</v>
      </c>
      <c r="B63" s="924" t="s">
        <v>398</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177</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399</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400</v>
      </c>
      <c r="B66" s="983"/>
      <c r="C66" s="983"/>
      <c r="D66" s="983"/>
      <c r="E66" s="983"/>
      <c r="F66" s="983"/>
      <c r="G66" s="983"/>
      <c r="H66" s="983"/>
      <c r="I66" s="983"/>
      <c r="J66" s="983"/>
      <c r="K66" s="983"/>
      <c r="L66" s="983"/>
      <c r="M66" s="983"/>
      <c r="N66" s="983"/>
      <c r="O66" s="983"/>
      <c r="P66" s="984"/>
      <c r="Q66" s="988" t="s">
        <v>381</v>
      </c>
      <c r="R66" s="989"/>
      <c r="S66" s="989"/>
      <c r="T66" s="989"/>
      <c r="U66" s="990"/>
      <c r="V66" s="988" t="s">
        <v>382</v>
      </c>
      <c r="W66" s="989"/>
      <c r="X66" s="989"/>
      <c r="Y66" s="989"/>
      <c r="Z66" s="990"/>
      <c r="AA66" s="988" t="s">
        <v>383</v>
      </c>
      <c r="AB66" s="989"/>
      <c r="AC66" s="989"/>
      <c r="AD66" s="989"/>
      <c r="AE66" s="990"/>
      <c r="AF66" s="994" t="s">
        <v>384</v>
      </c>
      <c r="AG66" s="995"/>
      <c r="AH66" s="995"/>
      <c r="AI66" s="995"/>
      <c r="AJ66" s="996"/>
      <c r="AK66" s="988" t="s">
        <v>385</v>
      </c>
      <c r="AL66" s="983"/>
      <c r="AM66" s="983"/>
      <c r="AN66" s="983"/>
      <c r="AO66" s="984"/>
      <c r="AP66" s="988" t="s">
        <v>386</v>
      </c>
      <c r="AQ66" s="989"/>
      <c r="AR66" s="989"/>
      <c r="AS66" s="989"/>
      <c r="AT66" s="990"/>
      <c r="AU66" s="988" t="s">
        <v>401</v>
      </c>
      <c r="AV66" s="989"/>
      <c r="AW66" s="989"/>
      <c r="AX66" s="989"/>
      <c r="AY66" s="990"/>
      <c r="AZ66" s="988" t="s">
        <v>365</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554</v>
      </c>
      <c r="C68" s="973"/>
      <c r="D68" s="973"/>
      <c r="E68" s="973"/>
      <c r="F68" s="973"/>
      <c r="G68" s="973"/>
      <c r="H68" s="973"/>
      <c r="I68" s="973"/>
      <c r="J68" s="973"/>
      <c r="K68" s="973"/>
      <c r="L68" s="973"/>
      <c r="M68" s="973"/>
      <c r="N68" s="973"/>
      <c r="O68" s="973"/>
      <c r="P68" s="974"/>
      <c r="Q68" s="975">
        <v>7064</v>
      </c>
      <c r="R68" s="969"/>
      <c r="S68" s="969"/>
      <c r="T68" s="969"/>
      <c r="U68" s="969"/>
      <c r="V68" s="969">
        <v>5999</v>
      </c>
      <c r="W68" s="969"/>
      <c r="X68" s="969"/>
      <c r="Y68" s="969"/>
      <c r="Z68" s="969"/>
      <c r="AA68" s="969">
        <v>1065</v>
      </c>
      <c r="AB68" s="969"/>
      <c r="AC68" s="969"/>
      <c r="AD68" s="969"/>
      <c r="AE68" s="969"/>
      <c r="AF68" s="969">
        <v>1065</v>
      </c>
      <c r="AG68" s="969"/>
      <c r="AH68" s="969"/>
      <c r="AI68" s="969"/>
      <c r="AJ68" s="969"/>
      <c r="AK68" s="969">
        <v>208</v>
      </c>
      <c r="AL68" s="969"/>
      <c r="AM68" s="969"/>
      <c r="AN68" s="969"/>
      <c r="AO68" s="969"/>
      <c r="AP68" s="969" t="s">
        <v>564</v>
      </c>
      <c r="AQ68" s="969"/>
      <c r="AR68" s="969"/>
      <c r="AS68" s="969"/>
      <c r="AT68" s="969"/>
      <c r="AU68" s="969" t="s">
        <v>564</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555</v>
      </c>
      <c r="C69" s="962"/>
      <c r="D69" s="962"/>
      <c r="E69" s="962"/>
      <c r="F69" s="962"/>
      <c r="G69" s="962"/>
      <c r="H69" s="962"/>
      <c r="I69" s="962"/>
      <c r="J69" s="962"/>
      <c r="K69" s="962"/>
      <c r="L69" s="962"/>
      <c r="M69" s="962"/>
      <c r="N69" s="962"/>
      <c r="O69" s="962"/>
      <c r="P69" s="963"/>
      <c r="Q69" s="964">
        <v>1652</v>
      </c>
      <c r="R69" s="958"/>
      <c r="S69" s="958"/>
      <c r="T69" s="958"/>
      <c r="U69" s="958"/>
      <c r="V69" s="958">
        <v>1801</v>
      </c>
      <c r="W69" s="958"/>
      <c r="X69" s="958"/>
      <c r="Y69" s="958"/>
      <c r="Z69" s="958"/>
      <c r="AA69" s="958">
        <v>-150</v>
      </c>
      <c r="AB69" s="958"/>
      <c r="AC69" s="958"/>
      <c r="AD69" s="958"/>
      <c r="AE69" s="958"/>
      <c r="AF69" s="958">
        <v>1278</v>
      </c>
      <c r="AG69" s="958"/>
      <c r="AH69" s="958"/>
      <c r="AI69" s="958"/>
      <c r="AJ69" s="958"/>
      <c r="AK69" s="958">
        <v>58</v>
      </c>
      <c r="AL69" s="958"/>
      <c r="AM69" s="958"/>
      <c r="AN69" s="958"/>
      <c r="AO69" s="958"/>
      <c r="AP69" s="958">
        <v>101</v>
      </c>
      <c r="AQ69" s="958"/>
      <c r="AR69" s="958"/>
      <c r="AS69" s="958"/>
      <c r="AT69" s="958"/>
      <c r="AU69" s="958" t="s">
        <v>564</v>
      </c>
      <c r="AV69" s="958"/>
      <c r="AW69" s="958"/>
      <c r="AX69" s="958"/>
      <c r="AY69" s="958"/>
      <c r="AZ69" s="959" t="s">
        <v>565</v>
      </c>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556</v>
      </c>
      <c r="C70" s="962"/>
      <c r="D70" s="962"/>
      <c r="E70" s="962"/>
      <c r="F70" s="962"/>
      <c r="G70" s="962"/>
      <c r="H70" s="962"/>
      <c r="I70" s="962"/>
      <c r="J70" s="962"/>
      <c r="K70" s="962"/>
      <c r="L70" s="962"/>
      <c r="M70" s="962"/>
      <c r="N70" s="962"/>
      <c r="O70" s="962"/>
      <c r="P70" s="963"/>
      <c r="Q70" s="964">
        <v>3019</v>
      </c>
      <c r="R70" s="958"/>
      <c r="S70" s="958"/>
      <c r="T70" s="958"/>
      <c r="U70" s="958"/>
      <c r="V70" s="958">
        <v>2907</v>
      </c>
      <c r="W70" s="958"/>
      <c r="X70" s="958"/>
      <c r="Y70" s="958"/>
      <c r="Z70" s="958"/>
      <c r="AA70" s="958">
        <v>112</v>
      </c>
      <c r="AB70" s="958"/>
      <c r="AC70" s="958"/>
      <c r="AD70" s="958"/>
      <c r="AE70" s="958"/>
      <c r="AF70" s="958">
        <v>112</v>
      </c>
      <c r="AG70" s="958"/>
      <c r="AH70" s="958"/>
      <c r="AI70" s="958"/>
      <c r="AJ70" s="958"/>
      <c r="AK70" s="958">
        <v>31</v>
      </c>
      <c r="AL70" s="958"/>
      <c r="AM70" s="958"/>
      <c r="AN70" s="958"/>
      <c r="AO70" s="958"/>
      <c r="AP70" s="958">
        <v>2029</v>
      </c>
      <c r="AQ70" s="958"/>
      <c r="AR70" s="958"/>
      <c r="AS70" s="958"/>
      <c r="AT70" s="958"/>
      <c r="AU70" s="958" t="s">
        <v>564</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557</v>
      </c>
      <c r="C71" s="962"/>
      <c r="D71" s="962"/>
      <c r="E71" s="962"/>
      <c r="F71" s="962"/>
      <c r="G71" s="962"/>
      <c r="H71" s="962"/>
      <c r="I71" s="962"/>
      <c r="J71" s="962"/>
      <c r="K71" s="962"/>
      <c r="L71" s="962"/>
      <c r="M71" s="962"/>
      <c r="N71" s="962"/>
      <c r="O71" s="962"/>
      <c r="P71" s="963"/>
      <c r="Q71" s="964">
        <v>182</v>
      </c>
      <c r="R71" s="958"/>
      <c r="S71" s="958"/>
      <c r="T71" s="958"/>
      <c r="U71" s="958"/>
      <c r="V71" s="958">
        <v>174</v>
      </c>
      <c r="W71" s="958"/>
      <c r="X71" s="958"/>
      <c r="Y71" s="958"/>
      <c r="Z71" s="958"/>
      <c r="AA71" s="958">
        <v>8</v>
      </c>
      <c r="AB71" s="958"/>
      <c r="AC71" s="958"/>
      <c r="AD71" s="958"/>
      <c r="AE71" s="958"/>
      <c r="AF71" s="958">
        <v>8</v>
      </c>
      <c r="AG71" s="958"/>
      <c r="AH71" s="958"/>
      <c r="AI71" s="958"/>
      <c r="AJ71" s="958"/>
      <c r="AK71" s="958" t="s">
        <v>564</v>
      </c>
      <c r="AL71" s="958"/>
      <c r="AM71" s="958"/>
      <c r="AN71" s="958"/>
      <c r="AO71" s="958"/>
      <c r="AP71" s="958">
        <v>75</v>
      </c>
      <c r="AQ71" s="958"/>
      <c r="AR71" s="958"/>
      <c r="AS71" s="958"/>
      <c r="AT71" s="958"/>
      <c r="AU71" s="958" t="s">
        <v>564</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558</v>
      </c>
      <c r="C72" s="962"/>
      <c r="D72" s="962"/>
      <c r="E72" s="962"/>
      <c r="F72" s="962"/>
      <c r="G72" s="962"/>
      <c r="H72" s="962"/>
      <c r="I72" s="962"/>
      <c r="J72" s="962"/>
      <c r="K72" s="962"/>
      <c r="L72" s="962"/>
      <c r="M72" s="962"/>
      <c r="N72" s="962"/>
      <c r="O72" s="962"/>
      <c r="P72" s="963"/>
      <c r="Q72" s="964" t="s">
        <v>564</v>
      </c>
      <c r="R72" s="958"/>
      <c r="S72" s="958"/>
      <c r="T72" s="958"/>
      <c r="U72" s="958"/>
      <c r="V72" s="958" t="s">
        <v>564</v>
      </c>
      <c r="W72" s="958"/>
      <c r="X72" s="958"/>
      <c r="Y72" s="958"/>
      <c r="Z72" s="958"/>
      <c r="AA72" s="958" t="s">
        <v>564</v>
      </c>
      <c r="AB72" s="958"/>
      <c r="AC72" s="958"/>
      <c r="AD72" s="958"/>
      <c r="AE72" s="958"/>
      <c r="AF72" s="958" t="s">
        <v>564</v>
      </c>
      <c r="AG72" s="958"/>
      <c r="AH72" s="958"/>
      <c r="AI72" s="958"/>
      <c r="AJ72" s="958"/>
      <c r="AK72" s="958" t="s">
        <v>564</v>
      </c>
      <c r="AL72" s="958"/>
      <c r="AM72" s="958"/>
      <c r="AN72" s="958"/>
      <c r="AO72" s="958"/>
      <c r="AP72" s="958" t="s">
        <v>564</v>
      </c>
      <c r="AQ72" s="958"/>
      <c r="AR72" s="958"/>
      <c r="AS72" s="958"/>
      <c r="AT72" s="958"/>
      <c r="AU72" s="958" t="s">
        <v>564</v>
      </c>
      <c r="AV72" s="958"/>
      <c r="AW72" s="958"/>
      <c r="AX72" s="958"/>
      <c r="AY72" s="958"/>
      <c r="AZ72" s="959" t="s">
        <v>566</v>
      </c>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559</v>
      </c>
      <c r="C73" s="962"/>
      <c r="D73" s="962"/>
      <c r="E73" s="962"/>
      <c r="F73" s="962"/>
      <c r="G73" s="962"/>
      <c r="H73" s="962"/>
      <c r="I73" s="962"/>
      <c r="J73" s="962"/>
      <c r="K73" s="962"/>
      <c r="L73" s="962"/>
      <c r="M73" s="962"/>
      <c r="N73" s="962"/>
      <c r="O73" s="962"/>
      <c r="P73" s="963"/>
      <c r="Q73" s="964">
        <v>309</v>
      </c>
      <c r="R73" s="958"/>
      <c r="S73" s="958"/>
      <c r="T73" s="958"/>
      <c r="U73" s="958"/>
      <c r="V73" s="958">
        <v>380</v>
      </c>
      <c r="W73" s="958"/>
      <c r="X73" s="958"/>
      <c r="Y73" s="958"/>
      <c r="Z73" s="958"/>
      <c r="AA73" s="958">
        <v>1</v>
      </c>
      <c r="AB73" s="958"/>
      <c r="AC73" s="958"/>
      <c r="AD73" s="958"/>
      <c r="AE73" s="958"/>
      <c r="AF73" s="958">
        <v>1</v>
      </c>
      <c r="AG73" s="958"/>
      <c r="AH73" s="958"/>
      <c r="AI73" s="958"/>
      <c r="AJ73" s="958"/>
      <c r="AK73" s="958">
        <v>8</v>
      </c>
      <c r="AL73" s="958"/>
      <c r="AM73" s="958"/>
      <c r="AN73" s="958"/>
      <c r="AO73" s="958"/>
      <c r="AP73" s="958" t="s">
        <v>564</v>
      </c>
      <c r="AQ73" s="958"/>
      <c r="AR73" s="958"/>
      <c r="AS73" s="958"/>
      <c r="AT73" s="958"/>
      <c r="AU73" s="958" t="s">
        <v>564</v>
      </c>
      <c r="AV73" s="958"/>
      <c r="AW73" s="958"/>
      <c r="AX73" s="958"/>
      <c r="AY73" s="958"/>
      <c r="AZ73" s="959" t="s">
        <v>567</v>
      </c>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560</v>
      </c>
      <c r="C74" s="962"/>
      <c r="D74" s="962"/>
      <c r="E74" s="962"/>
      <c r="F74" s="962"/>
      <c r="G74" s="962"/>
      <c r="H74" s="962"/>
      <c r="I74" s="962"/>
      <c r="J74" s="962"/>
      <c r="K74" s="962"/>
      <c r="L74" s="962"/>
      <c r="M74" s="962"/>
      <c r="N74" s="962"/>
      <c r="O74" s="962"/>
      <c r="P74" s="963"/>
      <c r="Q74" s="964">
        <v>312</v>
      </c>
      <c r="R74" s="958"/>
      <c r="S74" s="958"/>
      <c r="T74" s="958"/>
      <c r="U74" s="958"/>
      <c r="V74" s="958">
        <v>290</v>
      </c>
      <c r="W74" s="958"/>
      <c r="X74" s="958"/>
      <c r="Y74" s="958"/>
      <c r="Z74" s="958"/>
      <c r="AA74" s="958">
        <v>22</v>
      </c>
      <c r="AB74" s="958"/>
      <c r="AC74" s="958"/>
      <c r="AD74" s="958"/>
      <c r="AE74" s="958"/>
      <c r="AF74" s="958">
        <v>22</v>
      </c>
      <c r="AG74" s="958"/>
      <c r="AH74" s="958"/>
      <c r="AI74" s="958"/>
      <c r="AJ74" s="958"/>
      <c r="AK74" s="958" t="s">
        <v>564</v>
      </c>
      <c r="AL74" s="958"/>
      <c r="AM74" s="958"/>
      <c r="AN74" s="958"/>
      <c r="AO74" s="958"/>
      <c r="AP74" s="958" t="s">
        <v>564</v>
      </c>
      <c r="AQ74" s="958"/>
      <c r="AR74" s="958"/>
      <c r="AS74" s="958"/>
      <c r="AT74" s="958"/>
      <c r="AU74" s="958" t="s">
        <v>564</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t="s">
        <v>561</v>
      </c>
      <c r="C75" s="962"/>
      <c r="D75" s="962"/>
      <c r="E75" s="962"/>
      <c r="F75" s="962"/>
      <c r="G75" s="962"/>
      <c r="H75" s="962"/>
      <c r="I75" s="962"/>
      <c r="J75" s="962"/>
      <c r="K75" s="962"/>
      <c r="L75" s="962"/>
      <c r="M75" s="962"/>
      <c r="N75" s="962"/>
      <c r="O75" s="962"/>
      <c r="P75" s="963"/>
      <c r="Q75" s="965">
        <v>322367</v>
      </c>
      <c r="R75" s="966"/>
      <c r="S75" s="966"/>
      <c r="T75" s="966"/>
      <c r="U75" s="967"/>
      <c r="V75" s="968">
        <v>314740</v>
      </c>
      <c r="W75" s="966"/>
      <c r="X75" s="966"/>
      <c r="Y75" s="966"/>
      <c r="Z75" s="967"/>
      <c r="AA75" s="968">
        <v>7627</v>
      </c>
      <c r="AB75" s="966"/>
      <c r="AC75" s="966"/>
      <c r="AD75" s="966"/>
      <c r="AE75" s="967"/>
      <c r="AF75" s="968">
        <v>5417</v>
      </c>
      <c r="AG75" s="966"/>
      <c r="AH75" s="966"/>
      <c r="AI75" s="966"/>
      <c r="AJ75" s="967"/>
      <c r="AK75" s="968" t="s">
        <v>564</v>
      </c>
      <c r="AL75" s="966"/>
      <c r="AM75" s="966"/>
      <c r="AN75" s="966"/>
      <c r="AO75" s="967"/>
      <c r="AP75" s="968" t="s">
        <v>564</v>
      </c>
      <c r="AQ75" s="966"/>
      <c r="AR75" s="966"/>
      <c r="AS75" s="966"/>
      <c r="AT75" s="967"/>
      <c r="AU75" s="968" t="s">
        <v>564</v>
      </c>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377</v>
      </c>
      <c r="B88" s="924" t="s">
        <v>402</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924" t="s">
        <v>403</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404</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405</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406</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407</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408</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409</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411</v>
      </c>
      <c r="AB109" s="883"/>
      <c r="AC109" s="883"/>
      <c r="AD109" s="883"/>
      <c r="AE109" s="884"/>
      <c r="AF109" s="885" t="s">
        <v>412</v>
      </c>
      <c r="AG109" s="883"/>
      <c r="AH109" s="883"/>
      <c r="AI109" s="883"/>
      <c r="AJ109" s="884"/>
      <c r="AK109" s="885" t="s">
        <v>295</v>
      </c>
      <c r="AL109" s="883"/>
      <c r="AM109" s="883"/>
      <c r="AN109" s="883"/>
      <c r="AO109" s="884"/>
      <c r="AP109" s="885" t="s">
        <v>413</v>
      </c>
      <c r="AQ109" s="883"/>
      <c r="AR109" s="883"/>
      <c r="AS109" s="883"/>
      <c r="AT109" s="916"/>
      <c r="AU109" s="882" t="s">
        <v>410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411</v>
      </c>
      <c r="BR109" s="883"/>
      <c r="BS109" s="883"/>
      <c r="BT109" s="883"/>
      <c r="BU109" s="884"/>
      <c r="BV109" s="885" t="s">
        <v>412</v>
      </c>
      <c r="BW109" s="883"/>
      <c r="BX109" s="883"/>
      <c r="BY109" s="883"/>
      <c r="BZ109" s="884"/>
      <c r="CA109" s="885" t="s">
        <v>295</v>
      </c>
      <c r="CB109" s="883"/>
      <c r="CC109" s="883"/>
      <c r="CD109" s="883"/>
      <c r="CE109" s="884"/>
      <c r="CF109" s="923" t="s">
        <v>413</v>
      </c>
      <c r="CG109" s="923"/>
      <c r="CH109" s="923"/>
      <c r="CI109" s="923"/>
      <c r="CJ109" s="923"/>
      <c r="CK109" s="885" t="s">
        <v>414</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411</v>
      </c>
      <c r="DH109" s="883"/>
      <c r="DI109" s="883"/>
      <c r="DJ109" s="883"/>
      <c r="DK109" s="884"/>
      <c r="DL109" s="885" t="s">
        <v>412</v>
      </c>
      <c r="DM109" s="883"/>
      <c r="DN109" s="883"/>
      <c r="DO109" s="883"/>
      <c r="DP109" s="884"/>
      <c r="DQ109" s="885" t="s">
        <v>295</v>
      </c>
      <c r="DR109" s="883"/>
      <c r="DS109" s="883"/>
      <c r="DT109" s="883"/>
      <c r="DU109" s="884"/>
      <c r="DV109" s="885" t="s">
        <v>413</v>
      </c>
      <c r="DW109" s="883"/>
      <c r="DX109" s="883"/>
      <c r="DY109" s="883"/>
      <c r="DZ109" s="916"/>
    </row>
    <row r="110" spans="1:131" s="212" customFormat="1" ht="26.25" customHeight="1" x14ac:dyDescent="0.2">
      <c r="A110" s="794" t="s">
        <v>415</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379674</v>
      </c>
      <c r="AB110" s="876"/>
      <c r="AC110" s="876"/>
      <c r="AD110" s="876"/>
      <c r="AE110" s="877"/>
      <c r="AF110" s="878">
        <v>362428</v>
      </c>
      <c r="AG110" s="876"/>
      <c r="AH110" s="876"/>
      <c r="AI110" s="876"/>
      <c r="AJ110" s="877"/>
      <c r="AK110" s="878">
        <v>353804</v>
      </c>
      <c r="AL110" s="876"/>
      <c r="AM110" s="876"/>
      <c r="AN110" s="876"/>
      <c r="AO110" s="877"/>
      <c r="AP110" s="879">
        <v>14.9</v>
      </c>
      <c r="AQ110" s="880"/>
      <c r="AR110" s="880"/>
      <c r="AS110" s="880"/>
      <c r="AT110" s="881"/>
      <c r="AU110" s="917" t="s">
        <v>69</v>
      </c>
      <c r="AV110" s="918"/>
      <c r="AW110" s="918"/>
      <c r="AX110" s="918"/>
      <c r="AY110" s="918"/>
      <c r="AZ110" s="847" t="s">
        <v>416</v>
      </c>
      <c r="BA110" s="795"/>
      <c r="BB110" s="795"/>
      <c r="BC110" s="795"/>
      <c r="BD110" s="795"/>
      <c r="BE110" s="795"/>
      <c r="BF110" s="795"/>
      <c r="BG110" s="795"/>
      <c r="BH110" s="795"/>
      <c r="BI110" s="795"/>
      <c r="BJ110" s="795"/>
      <c r="BK110" s="795"/>
      <c r="BL110" s="795"/>
      <c r="BM110" s="795"/>
      <c r="BN110" s="795"/>
      <c r="BO110" s="795"/>
      <c r="BP110" s="796"/>
      <c r="BQ110" s="848">
        <v>3028134</v>
      </c>
      <c r="BR110" s="829"/>
      <c r="BS110" s="829"/>
      <c r="BT110" s="829"/>
      <c r="BU110" s="829"/>
      <c r="BV110" s="829">
        <v>3074683</v>
      </c>
      <c r="BW110" s="829"/>
      <c r="BX110" s="829"/>
      <c r="BY110" s="829"/>
      <c r="BZ110" s="829"/>
      <c r="CA110" s="829">
        <v>3050071</v>
      </c>
      <c r="CB110" s="829"/>
      <c r="CC110" s="829"/>
      <c r="CD110" s="829"/>
      <c r="CE110" s="829"/>
      <c r="CF110" s="853">
        <v>128.6</v>
      </c>
      <c r="CG110" s="854"/>
      <c r="CH110" s="854"/>
      <c r="CI110" s="854"/>
      <c r="CJ110" s="854"/>
      <c r="CK110" s="913" t="s">
        <v>417</v>
      </c>
      <c r="CL110" s="806"/>
      <c r="CM110" s="847" t="s">
        <v>418</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419</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420</v>
      </c>
      <c r="BA111" s="739"/>
      <c r="BB111" s="739"/>
      <c r="BC111" s="739"/>
      <c r="BD111" s="739"/>
      <c r="BE111" s="739"/>
      <c r="BF111" s="739"/>
      <c r="BG111" s="739"/>
      <c r="BH111" s="739"/>
      <c r="BI111" s="739"/>
      <c r="BJ111" s="739"/>
      <c r="BK111" s="739"/>
      <c r="BL111" s="739"/>
      <c r="BM111" s="739"/>
      <c r="BN111" s="739"/>
      <c r="BO111" s="739"/>
      <c r="BP111" s="740"/>
      <c r="BQ111" s="803">
        <v>1792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421</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422</v>
      </c>
      <c r="B112" s="900"/>
      <c r="C112" s="739" t="s">
        <v>423</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424</v>
      </c>
      <c r="BA112" s="739"/>
      <c r="BB112" s="739"/>
      <c r="BC112" s="739"/>
      <c r="BD112" s="739"/>
      <c r="BE112" s="739"/>
      <c r="BF112" s="739"/>
      <c r="BG112" s="739"/>
      <c r="BH112" s="739"/>
      <c r="BI112" s="739"/>
      <c r="BJ112" s="739"/>
      <c r="BK112" s="739"/>
      <c r="BL112" s="739"/>
      <c r="BM112" s="739"/>
      <c r="BN112" s="739"/>
      <c r="BO112" s="739"/>
      <c r="BP112" s="740"/>
      <c r="BQ112" s="803">
        <v>1420526</v>
      </c>
      <c r="BR112" s="804"/>
      <c r="BS112" s="804"/>
      <c r="BT112" s="804"/>
      <c r="BU112" s="804"/>
      <c r="BV112" s="804">
        <v>1340982</v>
      </c>
      <c r="BW112" s="804"/>
      <c r="BX112" s="804"/>
      <c r="BY112" s="804"/>
      <c r="BZ112" s="804"/>
      <c r="CA112" s="804">
        <v>1210979</v>
      </c>
      <c r="CB112" s="804"/>
      <c r="CC112" s="804"/>
      <c r="CD112" s="804"/>
      <c r="CE112" s="804"/>
      <c r="CF112" s="862">
        <v>51.1</v>
      </c>
      <c r="CG112" s="863"/>
      <c r="CH112" s="863"/>
      <c r="CI112" s="863"/>
      <c r="CJ112" s="863"/>
      <c r="CK112" s="914"/>
      <c r="CL112" s="808"/>
      <c r="CM112" s="802" t="s">
        <v>425</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426</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111630</v>
      </c>
      <c r="AB113" s="906"/>
      <c r="AC113" s="906"/>
      <c r="AD113" s="906"/>
      <c r="AE113" s="907"/>
      <c r="AF113" s="908">
        <v>89985</v>
      </c>
      <c r="AG113" s="906"/>
      <c r="AH113" s="906"/>
      <c r="AI113" s="906"/>
      <c r="AJ113" s="907"/>
      <c r="AK113" s="908">
        <v>107047</v>
      </c>
      <c r="AL113" s="906"/>
      <c r="AM113" s="906"/>
      <c r="AN113" s="906"/>
      <c r="AO113" s="907"/>
      <c r="AP113" s="909">
        <v>4.5</v>
      </c>
      <c r="AQ113" s="910"/>
      <c r="AR113" s="910"/>
      <c r="AS113" s="910"/>
      <c r="AT113" s="911"/>
      <c r="AU113" s="919"/>
      <c r="AV113" s="920"/>
      <c r="AW113" s="920"/>
      <c r="AX113" s="920"/>
      <c r="AY113" s="920"/>
      <c r="AZ113" s="802" t="s">
        <v>427</v>
      </c>
      <c r="BA113" s="739"/>
      <c r="BB113" s="739"/>
      <c r="BC113" s="739"/>
      <c r="BD113" s="739"/>
      <c r="BE113" s="739"/>
      <c r="BF113" s="739"/>
      <c r="BG113" s="739"/>
      <c r="BH113" s="739"/>
      <c r="BI113" s="739"/>
      <c r="BJ113" s="739"/>
      <c r="BK113" s="739"/>
      <c r="BL113" s="739"/>
      <c r="BM113" s="739"/>
      <c r="BN113" s="739"/>
      <c r="BO113" s="739"/>
      <c r="BP113" s="740"/>
      <c r="BQ113" s="803">
        <v>157625</v>
      </c>
      <c r="BR113" s="804"/>
      <c r="BS113" s="804"/>
      <c r="BT113" s="804"/>
      <c r="BU113" s="804"/>
      <c r="BV113" s="804">
        <v>170992</v>
      </c>
      <c r="BW113" s="804"/>
      <c r="BX113" s="804"/>
      <c r="BY113" s="804"/>
      <c r="BZ113" s="804"/>
      <c r="CA113" s="804">
        <v>177351</v>
      </c>
      <c r="CB113" s="804"/>
      <c r="CC113" s="804"/>
      <c r="CD113" s="804"/>
      <c r="CE113" s="804"/>
      <c r="CF113" s="862">
        <v>7.5</v>
      </c>
      <c r="CG113" s="863"/>
      <c r="CH113" s="863"/>
      <c r="CI113" s="863"/>
      <c r="CJ113" s="863"/>
      <c r="CK113" s="914"/>
      <c r="CL113" s="808"/>
      <c r="CM113" s="802" t="s">
        <v>428</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v>1792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429</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40275</v>
      </c>
      <c r="AB114" s="767"/>
      <c r="AC114" s="767"/>
      <c r="AD114" s="767"/>
      <c r="AE114" s="768"/>
      <c r="AF114" s="769">
        <v>39656</v>
      </c>
      <c r="AG114" s="767"/>
      <c r="AH114" s="767"/>
      <c r="AI114" s="767"/>
      <c r="AJ114" s="768"/>
      <c r="AK114" s="769">
        <v>31484</v>
      </c>
      <c r="AL114" s="767"/>
      <c r="AM114" s="767"/>
      <c r="AN114" s="767"/>
      <c r="AO114" s="768"/>
      <c r="AP114" s="811">
        <v>1.3</v>
      </c>
      <c r="AQ114" s="812"/>
      <c r="AR114" s="812"/>
      <c r="AS114" s="812"/>
      <c r="AT114" s="813"/>
      <c r="AU114" s="919"/>
      <c r="AV114" s="920"/>
      <c r="AW114" s="920"/>
      <c r="AX114" s="920"/>
      <c r="AY114" s="920"/>
      <c r="AZ114" s="802" t="s">
        <v>430</v>
      </c>
      <c r="BA114" s="739"/>
      <c r="BB114" s="739"/>
      <c r="BC114" s="739"/>
      <c r="BD114" s="739"/>
      <c r="BE114" s="739"/>
      <c r="BF114" s="739"/>
      <c r="BG114" s="739"/>
      <c r="BH114" s="739"/>
      <c r="BI114" s="739"/>
      <c r="BJ114" s="739"/>
      <c r="BK114" s="739"/>
      <c r="BL114" s="739"/>
      <c r="BM114" s="739"/>
      <c r="BN114" s="739"/>
      <c r="BO114" s="739"/>
      <c r="BP114" s="740"/>
      <c r="BQ114" s="803">
        <v>337398</v>
      </c>
      <c r="BR114" s="804"/>
      <c r="BS114" s="804"/>
      <c r="BT114" s="804"/>
      <c r="BU114" s="804"/>
      <c r="BV114" s="804">
        <v>359420</v>
      </c>
      <c r="BW114" s="804"/>
      <c r="BX114" s="804"/>
      <c r="BY114" s="804"/>
      <c r="BZ114" s="804"/>
      <c r="CA114" s="804">
        <v>276686</v>
      </c>
      <c r="CB114" s="804"/>
      <c r="CC114" s="804"/>
      <c r="CD114" s="804"/>
      <c r="CE114" s="804"/>
      <c r="CF114" s="862">
        <v>11.7</v>
      </c>
      <c r="CG114" s="863"/>
      <c r="CH114" s="863"/>
      <c r="CI114" s="863"/>
      <c r="CJ114" s="863"/>
      <c r="CK114" s="914"/>
      <c r="CL114" s="808"/>
      <c r="CM114" s="802" t="s">
        <v>431</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432</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1792</v>
      </c>
      <c r="AB115" s="906"/>
      <c r="AC115" s="906"/>
      <c r="AD115" s="906"/>
      <c r="AE115" s="907"/>
      <c r="AF115" s="908">
        <v>1792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433</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434</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435</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436</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437</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438</v>
      </c>
      <c r="Z117" s="884"/>
      <c r="AA117" s="889">
        <v>533371</v>
      </c>
      <c r="AB117" s="890"/>
      <c r="AC117" s="890"/>
      <c r="AD117" s="890"/>
      <c r="AE117" s="891"/>
      <c r="AF117" s="892">
        <v>493861</v>
      </c>
      <c r="AG117" s="890"/>
      <c r="AH117" s="890"/>
      <c r="AI117" s="890"/>
      <c r="AJ117" s="891"/>
      <c r="AK117" s="892">
        <v>492335</v>
      </c>
      <c r="AL117" s="890"/>
      <c r="AM117" s="890"/>
      <c r="AN117" s="890"/>
      <c r="AO117" s="891"/>
      <c r="AP117" s="893"/>
      <c r="AQ117" s="894"/>
      <c r="AR117" s="894"/>
      <c r="AS117" s="894"/>
      <c r="AT117" s="895"/>
      <c r="AU117" s="919"/>
      <c r="AV117" s="920"/>
      <c r="AW117" s="920"/>
      <c r="AX117" s="920"/>
      <c r="AY117" s="920"/>
      <c r="AZ117" s="850" t="s">
        <v>439</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440</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414</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411</v>
      </c>
      <c r="AB118" s="883"/>
      <c r="AC118" s="883"/>
      <c r="AD118" s="883"/>
      <c r="AE118" s="884"/>
      <c r="AF118" s="885" t="s">
        <v>412</v>
      </c>
      <c r="AG118" s="883"/>
      <c r="AH118" s="883"/>
      <c r="AI118" s="883"/>
      <c r="AJ118" s="884"/>
      <c r="AK118" s="885" t="s">
        <v>295</v>
      </c>
      <c r="AL118" s="883"/>
      <c r="AM118" s="883"/>
      <c r="AN118" s="883"/>
      <c r="AO118" s="884"/>
      <c r="AP118" s="886" t="s">
        <v>413</v>
      </c>
      <c r="AQ118" s="887"/>
      <c r="AR118" s="887"/>
      <c r="AS118" s="887"/>
      <c r="AT118" s="888"/>
      <c r="AU118" s="919"/>
      <c r="AV118" s="920"/>
      <c r="AW118" s="920"/>
      <c r="AX118" s="920"/>
      <c r="AY118" s="920"/>
      <c r="AZ118" s="825" t="s">
        <v>441</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442</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417</v>
      </c>
      <c r="B119" s="806"/>
      <c r="C119" s="847" t="s">
        <v>418</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178</v>
      </c>
      <c r="BA119" s="233"/>
      <c r="BB119" s="233"/>
      <c r="BC119" s="233"/>
      <c r="BD119" s="233"/>
      <c r="BE119" s="233"/>
      <c r="BF119" s="233"/>
      <c r="BG119" s="233"/>
      <c r="BH119" s="233"/>
      <c r="BI119" s="233"/>
      <c r="BJ119" s="233"/>
      <c r="BK119" s="233"/>
      <c r="BL119" s="233"/>
      <c r="BM119" s="233"/>
      <c r="BN119" s="233"/>
      <c r="BO119" s="864" t="s">
        <v>443</v>
      </c>
      <c r="BP119" s="865"/>
      <c r="BQ119" s="866">
        <v>4945475</v>
      </c>
      <c r="BR119" s="832"/>
      <c r="BS119" s="832"/>
      <c r="BT119" s="832"/>
      <c r="BU119" s="832"/>
      <c r="BV119" s="832">
        <v>4946077</v>
      </c>
      <c r="BW119" s="832"/>
      <c r="BX119" s="832"/>
      <c r="BY119" s="832"/>
      <c r="BZ119" s="832"/>
      <c r="CA119" s="832">
        <v>4715087</v>
      </c>
      <c r="CB119" s="832"/>
      <c r="CC119" s="832"/>
      <c r="CD119" s="832"/>
      <c r="CE119" s="832"/>
      <c r="CF119" s="735"/>
      <c r="CG119" s="736"/>
      <c r="CH119" s="736"/>
      <c r="CI119" s="736"/>
      <c r="CJ119" s="821"/>
      <c r="CK119" s="915"/>
      <c r="CL119" s="810"/>
      <c r="CM119" s="825" t="s">
        <v>444</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421</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445</v>
      </c>
      <c r="AV120" s="868"/>
      <c r="AW120" s="868"/>
      <c r="AX120" s="868"/>
      <c r="AY120" s="869"/>
      <c r="AZ120" s="847" t="s">
        <v>446</v>
      </c>
      <c r="BA120" s="795"/>
      <c r="BB120" s="795"/>
      <c r="BC120" s="795"/>
      <c r="BD120" s="795"/>
      <c r="BE120" s="795"/>
      <c r="BF120" s="795"/>
      <c r="BG120" s="795"/>
      <c r="BH120" s="795"/>
      <c r="BI120" s="795"/>
      <c r="BJ120" s="795"/>
      <c r="BK120" s="795"/>
      <c r="BL120" s="795"/>
      <c r="BM120" s="795"/>
      <c r="BN120" s="795"/>
      <c r="BO120" s="795"/>
      <c r="BP120" s="796"/>
      <c r="BQ120" s="848">
        <v>3193234</v>
      </c>
      <c r="BR120" s="829"/>
      <c r="BS120" s="829"/>
      <c r="BT120" s="829"/>
      <c r="BU120" s="829"/>
      <c r="BV120" s="829">
        <v>3928460</v>
      </c>
      <c r="BW120" s="829"/>
      <c r="BX120" s="829"/>
      <c r="BY120" s="829"/>
      <c r="BZ120" s="829"/>
      <c r="CA120" s="829">
        <v>4381532</v>
      </c>
      <c r="CB120" s="829"/>
      <c r="CC120" s="829"/>
      <c r="CD120" s="829"/>
      <c r="CE120" s="829"/>
      <c r="CF120" s="853">
        <v>184.7</v>
      </c>
      <c r="CG120" s="854"/>
      <c r="CH120" s="854"/>
      <c r="CI120" s="854"/>
      <c r="CJ120" s="854"/>
      <c r="CK120" s="855" t="s">
        <v>447</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t="s">
        <v>122</v>
      </c>
      <c r="DH120" s="829"/>
      <c r="DI120" s="829"/>
      <c r="DJ120" s="829"/>
      <c r="DK120" s="829"/>
      <c r="DL120" s="829" t="s">
        <v>122</v>
      </c>
      <c r="DM120" s="829"/>
      <c r="DN120" s="829"/>
      <c r="DO120" s="829"/>
      <c r="DP120" s="829"/>
      <c r="DQ120" s="829">
        <v>910298</v>
      </c>
      <c r="DR120" s="829"/>
      <c r="DS120" s="829"/>
      <c r="DT120" s="829"/>
      <c r="DU120" s="829"/>
      <c r="DV120" s="830">
        <v>38.4</v>
      </c>
      <c r="DW120" s="830"/>
      <c r="DX120" s="830"/>
      <c r="DY120" s="830"/>
      <c r="DZ120" s="831"/>
    </row>
    <row r="121" spans="1:130" s="212" customFormat="1" ht="26.25" customHeight="1" x14ac:dyDescent="0.2">
      <c r="A121" s="807"/>
      <c r="B121" s="808"/>
      <c r="C121" s="850" t="s">
        <v>448</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449</v>
      </c>
      <c r="BA121" s="739"/>
      <c r="BB121" s="739"/>
      <c r="BC121" s="739"/>
      <c r="BD121" s="739"/>
      <c r="BE121" s="739"/>
      <c r="BF121" s="739"/>
      <c r="BG121" s="739"/>
      <c r="BH121" s="739"/>
      <c r="BI121" s="739"/>
      <c r="BJ121" s="739"/>
      <c r="BK121" s="739"/>
      <c r="BL121" s="739"/>
      <c r="BM121" s="739"/>
      <c r="BN121" s="739"/>
      <c r="BO121" s="739"/>
      <c r="BP121" s="740"/>
      <c r="BQ121" s="803">
        <v>46180</v>
      </c>
      <c r="BR121" s="804"/>
      <c r="BS121" s="804"/>
      <c r="BT121" s="804"/>
      <c r="BU121" s="804"/>
      <c r="BV121" s="804">
        <v>29787</v>
      </c>
      <c r="BW121" s="804"/>
      <c r="BX121" s="804"/>
      <c r="BY121" s="804"/>
      <c r="BZ121" s="804"/>
      <c r="CA121" s="804">
        <v>19731</v>
      </c>
      <c r="CB121" s="804"/>
      <c r="CC121" s="804"/>
      <c r="CD121" s="804"/>
      <c r="CE121" s="804"/>
      <c r="CF121" s="862">
        <v>0.8</v>
      </c>
      <c r="CG121" s="863"/>
      <c r="CH121" s="863"/>
      <c r="CI121" s="863"/>
      <c r="CJ121" s="863"/>
      <c r="CK121" s="856"/>
      <c r="CL121" s="842"/>
      <c r="CM121" s="842"/>
      <c r="CN121" s="842"/>
      <c r="CO121" s="843"/>
      <c r="CP121" s="822" t="s">
        <v>392</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177058</v>
      </c>
      <c r="DR121" s="804"/>
      <c r="DS121" s="804"/>
      <c r="DT121" s="804"/>
      <c r="DU121" s="804"/>
      <c r="DV121" s="781">
        <v>7.5</v>
      </c>
      <c r="DW121" s="781"/>
      <c r="DX121" s="781"/>
      <c r="DY121" s="781"/>
      <c r="DZ121" s="782"/>
    </row>
    <row r="122" spans="1:130" s="212" customFormat="1" ht="26.25" customHeight="1" x14ac:dyDescent="0.2">
      <c r="A122" s="807"/>
      <c r="B122" s="808"/>
      <c r="C122" s="802" t="s">
        <v>431</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450</v>
      </c>
      <c r="BA122" s="826"/>
      <c r="BB122" s="826"/>
      <c r="BC122" s="826"/>
      <c r="BD122" s="826"/>
      <c r="BE122" s="826"/>
      <c r="BF122" s="826"/>
      <c r="BG122" s="826"/>
      <c r="BH122" s="826"/>
      <c r="BI122" s="826"/>
      <c r="BJ122" s="826"/>
      <c r="BK122" s="826"/>
      <c r="BL122" s="826"/>
      <c r="BM122" s="826"/>
      <c r="BN122" s="826"/>
      <c r="BO122" s="826"/>
      <c r="BP122" s="827"/>
      <c r="BQ122" s="866">
        <v>3092850</v>
      </c>
      <c r="BR122" s="832"/>
      <c r="BS122" s="832"/>
      <c r="BT122" s="832"/>
      <c r="BU122" s="832"/>
      <c r="BV122" s="832">
        <v>3166690</v>
      </c>
      <c r="BW122" s="832"/>
      <c r="BX122" s="832"/>
      <c r="BY122" s="832"/>
      <c r="BZ122" s="832"/>
      <c r="CA122" s="832">
        <v>3045547</v>
      </c>
      <c r="CB122" s="832"/>
      <c r="CC122" s="832"/>
      <c r="CD122" s="832"/>
      <c r="CE122" s="832"/>
      <c r="CF122" s="833">
        <v>128.4</v>
      </c>
      <c r="CG122" s="834"/>
      <c r="CH122" s="834"/>
      <c r="CI122" s="834"/>
      <c r="CJ122" s="834"/>
      <c r="CK122" s="856"/>
      <c r="CL122" s="842"/>
      <c r="CM122" s="842"/>
      <c r="CN122" s="842"/>
      <c r="CO122" s="843"/>
      <c r="CP122" s="822" t="s">
        <v>395</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v>85863</v>
      </c>
      <c r="DR122" s="804"/>
      <c r="DS122" s="804"/>
      <c r="DT122" s="804"/>
      <c r="DU122" s="804"/>
      <c r="DV122" s="781">
        <v>3.6</v>
      </c>
      <c r="DW122" s="781"/>
      <c r="DX122" s="781"/>
      <c r="DY122" s="781"/>
      <c r="DZ122" s="782"/>
    </row>
    <row r="123" spans="1:130" s="212" customFormat="1" ht="26.25" customHeight="1" x14ac:dyDescent="0.2">
      <c r="A123" s="807"/>
      <c r="B123" s="808"/>
      <c r="C123" s="802" t="s">
        <v>437</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178</v>
      </c>
      <c r="BA123" s="233"/>
      <c r="BB123" s="233"/>
      <c r="BC123" s="233"/>
      <c r="BD123" s="233"/>
      <c r="BE123" s="233"/>
      <c r="BF123" s="233"/>
      <c r="BG123" s="233"/>
      <c r="BH123" s="233"/>
      <c r="BI123" s="233"/>
      <c r="BJ123" s="233"/>
      <c r="BK123" s="233"/>
      <c r="BL123" s="233"/>
      <c r="BM123" s="233"/>
      <c r="BN123" s="233"/>
      <c r="BO123" s="864" t="s">
        <v>451</v>
      </c>
      <c r="BP123" s="865"/>
      <c r="BQ123" s="819">
        <v>6332264</v>
      </c>
      <c r="BR123" s="820"/>
      <c r="BS123" s="820"/>
      <c r="BT123" s="820"/>
      <c r="BU123" s="820"/>
      <c r="BV123" s="820">
        <v>7124937</v>
      </c>
      <c r="BW123" s="820"/>
      <c r="BX123" s="820"/>
      <c r="BY123" s="820"/>
      <c r="BZ123" s="820"/>
      <c r="CA123" s="820">
        <v>7446810</v>
      </c>
      <c r="CB123" s="820"/>
      <c r="CC123" s="820"/>
      <c r="CD123" s="820"/>
      <c r="CE123" s="820"/>
      <c r="CF123" s="735"/>
      <c r="CG123" s="736"/>
      <c r="CH123" s="736"/>
      <c r="CI123" s="736"/>
      <c r="CJ123" s="821"/>
      <c r="CK123" s="856"/>
      <c r="CL123" s="842"/>
      <c r="CM123" s="842"/>
      <c r="CN123" s="842"/>
      <c r="CO123" s="843"/>
      <c r="CP123" s="822" t="s">
        <v>396</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v>37760</v>
      </c>
      <c r="DR123" s="767"/>
      <c r="DS123" s="767"/>
      <c r="DT123" s="767"/>
      <c r="DU123" s="768"/>
      <c r="DV123" s="811">
        <v>1.6</v>
      </c>
      <c r="DW123" s="812"/>
      <c r="DX123" s="812"/>
      <c r="DY123" s="812"/>
      <c r="DZ123" s="813"/>
    </row>
    <row r="124" spans="1:130" s="212" customFormat="1" ht="26.25" customHeight="1" thickBot="1" x14ac:dyDescent="0.25">
      <c r="A124" s="807"/>
      <c r="B124" s="808"/>
      <c r="C124" s="802" t="s">
        <v>440</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452</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453</v>
      </c>
      <c r="CQ124" s="823"/>
      <c r="CR124" s="823"/>
      <c r="CS124" s="823"/>
      <c r="CT124" s="823"/>
      <c r="CU124" s="823"/>
      <c r="CV124" s="823"/>
      <c r="CW124" s="823"/>
      <c r="CX124" s="823"/>
      <c r="CY124" s="823"/>
      <c r="CZ124" s="823"/>
      <c r="DA124" s="823"/>
      <c r="DB124" s="823"/>
      <c r="DC124" s="823"/>
      <c r="DD124" s="823"/>
      <c r="DE124" s="823"/>
      <c r="DF124" s="824"/>
      <c r="DG124" s="750">
        <v>1420526</v>
      </c>
      <c r="DH124" s="751"/>
      <c r="DI124" s="751"/>
      <c r="DJ124" s="751"/>
      <c r="DK124" s="752"/>
      <c r="DL124" s="753">
        <v>1340982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442</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454</v>
      </c>
      <c r="CL125" s="839"/>
      <c r="CM125" s="839"/>
      <c r="CN125" s="839"/>
      <c r="CO125" s="840"/>
      <c r="CP125" s="847" t="s">
        <v>455</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444</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1792</v>
      </c>
      <c r="AB126" s="767"/>
      <c r="AC126" s="767"/>
      <c r="AD126" s="767"/>
      <c r="AE126" s="768"/>
      <c r="AF126" s="769">
        <v>1792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456</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457</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458</v>
      </c>
      <c r="AY127" s="799"/>
      <c r="AZ127" s="799"/>
      <c r="BA127" s="799"/>
      <c r="BB127" s="799"/>
      <c r="BC127" s="799"/>
      <c r="BD127" s="799"/>
      <c r="BE127" s="800"/>
      <c r="BF127" s="798" t="s">
        <v>459</v>
      </c>
      <c r="BG127" s="799"/>
      <c r="BH127" s="799"/>
      <c r="BI127" s="799"/>
      <c r="BJ127" s="799"/>
      <c r="BK127" s="799"/>
      <c r="BL127" s="800"/>
      <c r="BM127" s="798" t="s">
        <v>460</v>
      </c>
      <c r="BN127" s="799"/>
      <c r="BO127" s="799"/>
      <c r="BP127" s="799"/>
      <c r="BQ127" s="799"/>
      <c r="BR127" s="799"/>
      <c r="BS127" s="800"/>
      <c r="BT127" s="798" t="s">
        <v>461</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462</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463</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464</v>
      </c>
      <c r="X128" s="785"/>
      <c r="Y128" s="785"/>
      <c r="Z128" s="786"/>
      <c r="AA128" s="787">
        <v>26928</v>
      </c>
      <c r="AB128" s="788"/>
      <c r="AC128" s="788"/>
      <c r="AD128" s="788"/>
      <c r="AE128" s="789"/>
      <c r="AF128" s="790">
        <v>16991</v>
      </c>
      <c r="AG128" s="788"/>
      <c r="AH128" s="788"/>
      <c r="AI128" s="788"/>
      <c r="AJ128" s="789"/>
      <c r="AK128" s="790">
        <v>14916</v>
      </c>
      <c r="AL128" s="788"/>
      <c r="AM128" s="788"/>
      <c r="AN128" s="788"/>
      <c r="AO128" s="789"/>
      <c r="AP128" s="791"/>
      <c r="AQ128" s="792"/>
      <c r="AR128" s="792"/>
      <c r="AS128" s="792"/>
      <c r="AT128" s="793"/>
      <c r="AU128" s="214"/>
      <c r="AV128" s="214"/>
      <c r="AW128" s="214"/>
      <c r="AX128" s="794" t="s">
        <v>465</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466</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467</v>
      </c>
      <c r="X129" s="764"/>
      <c r="Y129" s="764"/>
      <c r="Z129" s="765"/>
      <c r="AA129" s="766">
        <v>2614576</v>
      </c>
      <c r="AB129" s="767"/>
      <c r="AC129" s="767"/>
      <c r="AD129" s="767"/>
      <c r="AE129" s="768"/>
      <c r="AF129" s="769">
        <v>2588813</v>
      </c>
      <c r="AG129" s="767"/>
      <c r="AH129" s="767"/>
      <c r="AI129" s="767"/>
      <c r="AJ129" s="768"/>
      <c r="AK129" s="769">
        <v>2674024</v>
      </c>
      <c r="AL129" s="767"/>
      <c r="AM129" s="767"/>
      <c r="AN129" s="767"/>
      <c r="AO129" s="768"/>
      <c r="AP129" s="770"/>
      <c r="AQ129" s="771"/>
      <c r="AR129" s="771"/>
      <c r="AS129" s="771"/>
      <c r="AT129" s="772"/>
      <c r="AU129" s="215"/>
      <c r="AV129" s="215"/>
      <c r="AW129" s="215"/>
      <c r="AX129" s="738" t="s">
        <v>468</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469</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470</v>
      </c>
      <c r="X130" s="764"/>
      <c r="Y130" s="764"/>
      <c r="Z130" s="765"/>
      <c r="AA130" s="766">
        <v>324217</v>
      </c>
      <c r="AB130" s="767"/>
      <c r="AC130" s="767"/>
      <c r="AD130" s="767"/>
      <c r="AE130" s="768"/>
      <c r="AF130" s="769">
        <v>309886</v>
      </c>
      <c r="AG130" s="767"/>
      <c r="AH130" s="767"/>
      <c r="AI130" s="767"/>
      <c r="AJ130" s="768"/>
      <c r="AK130" s="769">
        <v>302243</v>
      </c>
      <c r="AL130" s="767"/>
      <c r="AM130" s="767"/>
      <c r="AN130" s="767"/>
      <c r="AO130" s="768"/>
      <c r="AP130" s="770"/>
      <c r="AQ130" s="771"/>
      <c r="AR130" s="771"/>
      <c r="AS130" s="771"/>
      <c r="AT130" s="772"/>
      <c r="AU130" s="215"/>
      <c r="AV130" s="215"/>
      <c r="AW130" s="215"/>
      <c r="AX130" s="738" t="s">
        <v>471</v>
      </c>
      <c r="AY130" s="739"/>
      <c r="AZ130" s="739"/>
      <c r="BA130" s="739"/>
      <c r="BB130" s="739"/>
      <c r="BC130" s="739"/>
      <c r="BD130" s="739"/>
      <c r="BE130" s="740"/>
      <c r="BF130" s="741">
        <v>7.5</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472</v>
      </c>
      <c r="X131" s="748"/>
      <c r="Y131" s="748"/>
      <c r="Z131" s="749"/>
      <c r="AA131" s="750">
        <v>2290359</v>
      </c>
      <c r="AB131" s="751"/>
      <c r="AC131" s="751"/>
      <c r="AD131" s="751"/>
      <c r="AE131" s="752"/>
      <c r="AF131" s="753">
        <v>2278927</v>
      </c>
      <c r="AG131" s="751"/>
      <c r="AH131" s="751"/>
      <c r="AI131" s="751"/>
      <c r="AJ131" s="752"/>
      <c r="AK131" s="753">
        <v>2371781</v>
      </c>
      <c r="AL131" s="751"/>
      <c r="AM131" s="751"/>
      <c r="AN131" s="751"/>
      <c r="AO131" s="752"/>
      <c r="AP131" s="754"/>
      <c r="AQ131" s="755"/>
      <c r="AR131" s="755"/>
      <c r="AS131" s="755"/>
      <c r="AT131" s="756"/>
      <c r="AU131" s="215"/>
      <c r="AV131" s="215"/>
      <c r="AW131" s="215"/>
      <c r="AX131" s="716" t="s">
        <v>473</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474</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475</v>
      </c>
      <c r="W132" s="729"/>
      <c r="X132" s="729"/>
      <c r="Y132" s="729"/>
      <c r="Z132" s="730"/>
      <c r="AA132" s="731">
        <v>7.9562199639999998</v>
      </c>
      <c r="AB132" s="732"/>
      <c r="AC132" s="732"/>
      <c r="AD132" s="732"/>
      <c r="AE132" s="733"/>
      <c r="AF132" s="734">
        <v>7.3273079829999999</v>
      </c>
      <c r="AG132" s="732"/>
      <c r="AH132" s="732"/>
      <c r="AI132" s="732"/>
      <c r="AJ132" s="733"/>
      <c r="AK132" s="734">
        <v>7.3858421160000001</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476</v>
      </c>
      <c r="W133" s="708"/>
      <c r="X133" s="708"/>
      <c r="Y133" s="708"/>
      <c r="Z133" s="709"/>
      <c r="AA133" s="710">
        <v>6.5</v>
      </c>
      <c r="AB133" s="711"/>
      <c r="AC133" s="711"/>
      <c r="AD133" s="711"/>
      <c r="AE133" s="712"/>
      <c r="AF133" s="710">
        <v>6.6</v>
      </c>
      <c r="AG133" s="711"/>
      <c r="AH133" s="711"/>
      <c r="AI133" s="711"/>
      <c r="AJ133" s="712"/>
      <c r="AK133" s="710">
        <v>7.5</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lF9X53N+NMlX/u87wp94ZZuXqFErXvtUeItgijsRhBxaTzpcc+4eQ24h/uGWFe01L7aRTV1POxQjAd56GUUCPw==" saltValue="gcDWwYrqCuErQW2Z7xt8B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55" zoomScaleNormal="85" zoomScaleSheetLayoutView="55"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477</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QRe4nK4hY7u4V1Srm9l0yOm/0yDucA76odbL/NKuEz0ECG3nWbLTuPrOSjcAi4SIfSTlBF600B1hGCJkNpHwFw==" saltValue="0X1P4k8g6cioGcEMoMRPR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jMpDfrWsXXhXTfTkyHH59w6IeKfOsTbb1skn1+EMMssPIoN0wb52hCjF3LL8+3GRR9HAabewxSIf2zt50gVHLQ==" saltValue="DsUO/NstiijqEQ4sOQNko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7" zoomScale="55" zoomScaleSheetLayoutView="55" workbookViewId="0">
      <selection activeCell="AP40" sqref="AP40"/>
    </sheetView>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478</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479</v>
      </c>
      <c r="AL6" s="248"/>
      <c r="AM6" s="248"/>
      <c r="AN6" s="248"/>
    </row>
    <row r="7" spans="1:46" ht="13.5" customHeight="1" x14ac:dyDescent="0.2">
      <c r="A7" s="247"/>
      <c r="AK7" s="250"/>
      <c r="AL7" s="251"/>
      <c r="AM7" s="251"/>
      <c r="AN7" s="252"/>
      <c r="AO7" s="1105" t="s">
        <v>480</v>
      </c>
      <c r="AP7" s="253"/>
      <c r="AQ7" s="254" t="s">
        <v>481</v>
      </c>
      <c r="AR7" s="255"/>
    </row>
    <row r="8" spans="1:46" ht="13.2" x14ac:dyDescent="0.2">
      <c r="A8" s="247"/>
      <c r="AK8" s="256"/>
      <c r="AL8" s="257"/>
      <c r="AM8" s="257"/>
      <c r="AN8" s="258"/>
      <c r="AO8" s="1106"/>
      <c r="AP8" s="259" t="s">
        <v>482</v>
      </c>
      <c r="AQ8" s="260" t="s">
        <v>483</v>
      </c>
      <c r="AR8" s="261" t="s">
        <v>484</v>
      </c>
    </row>
    <row r="9" spans="1:46" ht="13.2" x14ac:dyDescent="0.2">
      <c r="A9" s="247"/>
      <c r="AK9" s="1117" t="s">
        <v>485</v>
      </c>
      <c r="AL9" s="1118"/>
      <c r="AM9" s="1118"/>
      <c r="AN9" s="1119"/>
      <c r="AO9" s="262">
        <v>911234</v>
      </c>
      <c r="AP9" s="262">
        <v>239546</v>
      </c>
      <c r="AQ9" s="263">
        <v>289558</v>
      </c>
      <c r="AR9" s="264">
        <v>-17.3</v>
      </c>
    </row>
    <row r="10" spans="1:46" ht="13.5" customHeight="1" x14ac:dyDescent="0.2">
      <c r="A10" s="247"/>
      <c r="AK10" s="1117" t="s">
        <v>486</v>
      </c>
      <c r="AL10" s="1118"/>
      <c r="AM10" s="1118"/>
      <c r="AN10" s="1119"/>
      <c r="AO10" s="265">
        <v>109696</v>
      </c>
      <c r="AP10" s="265">
        <v>28837</v>
      </c>
      <c r="AQ10" s="266">
        <v>31838</v>
      </c>
      <c r="AR10" s="267">
        <v>-9.4</v>
      </c>
    </row>
    <row r="11" spans="1:46" ht="13.5" customHeight="1" x14ac:dyDescent="0.2">
      <c r="A11" s="247"/>
      <c r="AK11" s="1117" t="s">
        <v>487</v>
      </c>
      <c r="AL11" s="1118"/>
      <c r="AM11" s="1118"/>
      <c r="AN11" s="1119"/>
      <c r="AO11" s="265">
        <v>3756</v>
      </c>
      <c r="AP11" s="265">
        <v>987</v>
      </c>
      <c r="AQ11" s="266">
        <v>5309</v>
      </c>
      <c r="AR11" s="267">
        <v>-81.400000000000006</v>
      </c>
    </row>
    <row r="12" spans="1:46" ht="13.5" customHeight="1" x14ac:dyDescent="0.2">
      <c r="A12" s="247"/>
      <c r="AK12" s="1117" t="s">
        <v>488</v>
      </c>
      <c r="AL12" s="1118"/>
      <c r="AM12" s="1118"/>
      <c r="AN12" s="1119"/>
      <c r="AO12" s="265" t="s">
        <v>489</v>
      </c>
      <c r="AP12" s="265" t="s">
        <v>489</v>
      </c>
      <c r="AQ12" s="266" t="s">
        <v>489</v>
      </c>
      <c r="AR12" s="267" t="s">
        <v>489</v>
      </c>
    </row>
    <row r="13" spans="1:46" ht="13.5" customHeight="1" x14ac:dyDescent="0.2">
      <c r="A13" s="247"/>
      <c r="AK13" s="1117" t="s">
        <v>490</v>
      </c>
      <c r="AL13" s="1118"/>
      <c r="AM13" s="1118"/>
      <c r="AN13" s="1119"/>
      <c r="AO13" s="265">
        <v>19543</v>
      </c>
      <c r="AP13" s="265">
        <v>5137</v>
      </c>
      <c r="AQ13" s="266">
        <v>8195</v>
      </c>
      <c r="AR13" s="267">
        <v>-37.299999999999997</v>
      </c>
    </row>
    <row r="14" spans="1:46" ht="13.5" customHeight="1" x14ac:dyDescent="0.2">
      <c r="A14" s="247"/>
      <c r="AK14" s="1117" t="s">
        <v>491</v>
      </c>
      <c r="AL14" s="1118"/>
      <c r="AM14" s="1118"/>
      <c r="AN14" s="1119"/>
      <c r="AO14" s="265" t="s">
        <v>489</v>
      </c>
      <c r="AP14" s="265" t="s">
        <v>489</v>
      </c>
      <c r="AQ14" s="266">
        <v>5752</v>
      </c>
      <c r="AR14" s="267" t="s">
        <v>489</v>
      </c>
    </row>
    <row r="15" spans="1:46" ht="13.5" customHeight="1" x14ac:dyDescent="0.2">
      <c r="A15" s="247"/>
      <c r="AK15" s="1120" t="s">
        <v>492</v>
      </c>
      <c r="AL15" s="1121"/>
      <c r="AM15" s="1121"/>
      <c r="AN15" s="1122"/>
      <c r="AO15" s="265">
        <v>-57323</v>
      </c>
      <c r="AP15" s="265">
        <v>-15069</v>
      </c>
      <c r="AQ15" s="266">
        <v>-17150</v>
      </c>
      <c r="AR15" s="267">
        <v>-12.1</v>
      </c>
    </row>
    <row r="16" spans="1:46" ht="13.2" x14ac:dyDescent="0.2">
      <c r="A16" s="247"/>
      <c r="AK16" s="1120" t="s">
        <v>178</v>
      </c>
      <c r="AL16" s="1121"/>
      <c r="AM16" s="1121"/>
      <c r="AN16" s="1122"/>
      <c r="AO16" s="265">
        <v>986906</v>
      </c>
      <c r="AP16" s="265">
        <v>259439</v>
      </c>
      <c r="AQ16" s="266">
        <v>323504</v>
      </c>
      <c r="AR16" s="267">
        <v>-19.8</v>
      </c>
    </row>
    <row r="17" spans="1:46" ht="13.2" x14ac:dyDescent="0.2">
      <c r="A17" s="247"/>
    </row>
    <row r="18" spans="1:46" ht="13.2" x14ac:dyDescent="0.2">
      <c r="A18" s="247"/>
      <c r="AQ18" s="268"/>
      <c r="AR18" s="268"/>
    </row>
    <row r="19" spans="1:46" ht="13.2" x14ac:dyDescent="0.2">
      <c r="A19" s="247"/>
      <c r="AK19" s="243" t="s">
        <v>493</v>
      </c>
    </row>
    <row r="20" spans="1:46" ht="13.2" x14ac:dyDescent="0.2">
      <c r="A20" s="247"/>
      <c r="AK20" s="269"/>
      <c r="AL20" s="270"/>
      <c r="AM20" s="270"/>
      <c r="AN20" s="271"/>
      <c r="AO20" s="272" t="s">
        <v>494</v>
      </c>
      <c r="AP20" s="273" t="s">
        <v>495</v>
      </c>
      <c r="AQ20" s="274" t="s">
        <v>496</v>
      </c>
      <c r="AR20" s="275"/>
    </row>
    <row r="21" spans="1:46" s="248" customFormat="1" ht="13.2" x14ac:dyDescent="0.2">
      <c r="A21" s="276"/>
      <c r="AK21" s="1123" t="s">
        <v>497</v>
      </c>
      <c r="AL21" s="1124"/>
      <c r="AM21" s="1124"/>
      <c r="AN21" s="1125"/>
      <c r="AO21" s="277">
        <v>22.08</v>
      </c>
      <c r="AP21" s="278">
        <v>26.26</v>
      </c>
      <c r="AQ21" s="279">
        <v>-4.18</v>
      </c>
      <c r="AS21" s="280"/>
      <c r="AT21" s="276"/>
    </row>
    <row r="22" spans="1:46" s="248" customFormat="1" ht="13.2" x14ac:dyDescent="0.2">
      <c r="A22" s="276"/>
      <c r="AK22" s="1123" t="s">
        <v>498</v>
      </c>
      <c r="AL22" s="1124"/>
      <c r="AM22" s="1124"/>
      <c r="AN22" s="1125"/>
      <c r="AO22" s="281">
        <v>93.8</v>
      </c>
      <c r="AP22" s="282">
        <v>94.5</v>
      </c>
      <c r="AQ22" s="283">
        <v>-0.7</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499</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500</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501</v>
      </c>
      <c r="AL29" s="248"/>
      <c r="AM29" s="248"/>
      <c r="AN29" s="248"/>
      <c r="AS29" s="290"/>
    </row>
    <row r="30" spans="1:46" ht="13.5" customHeight="1" x14ac:dyDescent="0.2">
      <c r="A30" s="247"/>
      <c r="AK30" s="250"/>
      <c r="AL30" s="251"/>
      <c r="AM30" s="251"/>
      <c r="AN30" s="252"/>
      <c r="AO30" s="1105" t="s">
        <v>480</v>
      </c>
      <c r="AP30" s="253"/>
      <c r="AQ30" s="254" t="s">
        <v>481</v>
      </c>
      <c r="AR30" s="255"/>
    </row>
    <row r="31" spans="1:46" ht="13.2" x14ac:dyDescent="0.2">
      <c r="A31" s="247"/>
      <c r="AK31" s="256"/>
      <c r="AL31" s="257"/>
      <c r="AM31" s="257"/>
      <c r="AN31" s="258"/>
      <c r="AO31" s="1106"/>
      <c r="AP31" s="259" t="s">
        <v>482</v>
      </c>
      <c r="AQ31" s="260" t="s">
        <v>483</v>
      </c>
      <c r="AR31" s="261" t="s">
        <v>484</v>
      </c>
    </row>
    <row r="32" spans="1:46" ht="27" customHeight="1" x14ac:dyDescent="0.2">
      <c r="A32" s="247"/>
      <c r="AK32" s="1107" t="s">
        <v>502</v>
      </c>
      <c r="AL32" s="1108"/>
      <c r="AM32" s="1108"/>
      <c r="AN32" s="1109"/>
      <c r="AO32" s="291">
        <v>353804</v>
      </c>
      <c r="AP32" s="291">
        <v>93008</v>
      </c>
      <c r="AQ32" s="292">
        <v>167749</v>
      </c>
      <c r="AR32" s="293">
        <v>-44.6</v>
      </c>
    </row>
    <row r="33" spans="1:46" ht="13.5" customHeight="1" x14ac:dyDescent="0.2">
      <c r="A33" s="247"/>
      <c r="AK33" s="1107" t="s">
        <v>503</v>
      </c>
      <c r="AL33" s="1108"/>
      <c r="AM33" s="1108"/>
      <c r="AN33" s="1109"/>
      <c r="AO33" s="291" t="s">
        <v>489</v>
      </c>
      <c r="AP33" s="291" t="s">
        <v>489</v>
      </c>
      <c r="AQ33" s="292" t="s">
        <v>489</v>
      </c>
      <c r="AR33" s="293" t="s">
        <v>489</v>
      </c>
    </row>
    <row r="34" spans="1:46" ht="27" customHeight="1" x14ac:dyDescent="0.2">
      <c r="A34" s="247"/>
      <c r="AK34" s="1107" t="s">
        <v>504</v>
      </c>
      <c r="AL34" s="1108"/>
      <c r="AM34" s="1108"/>
      <c r="AN34" s="1109"/>
      <c r="AO34" s="291" t="s">
        <v>489</v>
      </c>
      <c r="AP34" s="291" t="s">
        <v>489</v>
      </c>
      <c r="AQ34" s="292" t="s">
        <v>489</v>
      </c>
      <c r="AR34" s="293" t="s">
        <v>489</v>
      </c>
    </row>
    <row r="35" spans="1:46" ht="27" customHeight="1" x14ac:dyDescent="0.2">
      <c r="A35" s="247"/>
      <c r="AK35" s="1107" t="s">
        <v>505</v>
      </c>
      <c r="AL35" s="1108"/>
      <c r="AM35" s="1108"/>
      <c r="AN35" s="1109"/>
      <c r="AO35" s="291">
        <v>107047</v>
      </c>
      <c r="AP35" s="291">
        <v>28141</v>
      </c>
      <c r="AQ35" s="292">
        <v>32778</v>
      </c>
      <c r="AR35" s="293">
        <v>-14.1</v>
      </c>
    </row>
    <row r="36" spans="1:46" ht="27" customHeight="1" x14ac:dyDescent="0.2">
      <c r="A36" s="247"/>
      <c r="AK36" s="1107" t="s">
        <v>506</v>
      </c>
      <c r="AL36" s="1108"/>
      <c r="AM36" s="1108"/>
      <c r="AN36" s="1109"/>
      <c r="AO36" s="291">
        <v>31484</v>
      </c>
      <c r="AP36" s="291">
        <v>8277</v>
      </c>
      <c r="AQ36" s="292">
        <v>4535</v>
      </c>
      <c r="AR36" s="293">
        <v>82.5</v>
      </c>
    </row>
    <row r="37" spans="1:46" ht="13.5" customHeight="1" x14ac:dyDescent="0.2">
      <c r="A37" s="247"/>
      <c r="AK37" s="1107" t="s">
        <v>507</v>
      </c>
      <c r="AL37" s="1108"/>
      <c r="AM37" s="1108"/>
      <c r="AN37" s="1109"/>
      <c r="AO37" s="291" t="s">
        <v>489</v>
      </c>
      <c r="AP37" s="291" t="s">
        <v>489</v>
      </c>
      <c r="AQ37" s="292">
        <v>1146</v>
      </c>
      <c r="AR37" s="293" t="s">
        <v>489</v>
      </c>
    </row>
    <row r="38" spans="1:46" ht="27" customHeight="1" x14ac:dyDescent="0.2">
      <c r="A38" s="247"/>
      <c r="AK38" s="1110" t="s">
        <v>508</v>
      </c>
      <c r="AL38" s="1111"/>
      <c r="AM38" s="1111"/>
      <c r="AN38" s="1112"/>
      <c r="AO38" s="294" t="s">
        <v>489</v>
      </c>
      <c r="AP38" s="294" t="s">
        <v>489</v>
      </c>
      <c r="AQ38" s="295">
        <v>37</v>
      </c>
      <c r="AR38" s="283" t="s">
        <v>489</v>
      </c>
      <c r="AS38" s="290"/>
    </row>
    <row r="39" spans="1:46" ht="13.2" x14ac:dyDescent="0.2">
      <c r="A39" s="247"/>
      <c r="AK39" s="1110" t="s">
        <v>509</v>
      </c>
      <c r="AL39" s="1111"/>
      <c r="AM39" s="1111"/>
      <c r="AN39" s="1112"/>
      <c r="AO39" s="291">
        <v>-14916</v>
      </c>
      <c r="AP39" s="291">
        <v>-3921</v>
      </c>
      <c r="AQ39" s="292">
        <v>-7395</v>
      </c>
      <c r="AR39" s="293">
        <v>-47</v>
      </c>
      <c r="AS39" s="290"/>
    </row>
    <row r="40" spans="1:46" ht="27" customHeight="1" x14ac:dyDescent="0.2">
      <c r="A40" s="247"/>
      <c r="AK40" s="1107" t="s">
        <v>510</v>
      </c>
      <c r="AL40" s="1108"/>
      <c r="AM40" s="1108"/>
      <c r="AN40" s="1109"/>
      <c r="AO40" s="291">
        <v>-302243</v>
      </c>
      <c r="AP40" s="291">
        <v>-79454</v>
      </c>
      <c r="AQ40" s="292">
        <v>-144519</v>
      </c>
      <c r="AR40" s="293">
        <v>-45</v>
      </c>
      <c r="AS40" s="290"/>
    </row>
    <row r="41" spans="1:46" ht="13.2" x14ac:dyDescent="0.2">
      <c r="A41" s="247"/>
      <c r="AK41" s="1113" t="s">
        <v>288</v>
      </c>
      <c r="AL41" s="1114"/>
      <c r="AM41" s="1114"/>
      <c r="AN41" s="1115"/>
      <c r="AO41" s="291">
        <v>175176</v>
      </c>
      <c r="AP41" s="291">
        <v>46050</v>
      </c>
      <c r="AQ41" s="292">
        <v>54333</v>
      </c>
      <c r="AR41" s="293">
        <v>-15.2</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511</v>
      </c>
    </row>
    <row r="48" spans="1:46" ht="13.2" x14ac:dyDescent="0.2">
      <c r="A48" s="247"/>
      <c r="AK48" s="301" t="s">
        <v>512</v>
      </c>
      <c r="AL48" s="301"/>
      <c r="AM48" s="301"/>
      <c r="AN48" s="301"/>
      <c r="AO48" s="301"/>
      <c r="AP48" s="301"/>
      <c r="AQ48" s="302"/>
      <c r="AR48" s="301"/>
    </row>
    <row r="49" spans="1:44" ht="13.5" customHeight="1" x14ac:dyDescent="0.2">
      <c r="A49" s="247"/>
      <c r="AK49" s="303"/>
      <c r="AL49" s="304"/>
      <c r="AM49" s="1100" t="s">
        <v>480</v>
      </c>
      <c r="AN49" s="1102" t="s">
        <v>513</v>
      </c>
      <c r="AO49" s="1103"/>
      <c r="AP49" s="1103"/>
      <c r="AQ49" s="1103"/>
      <c r="AR49" s="1104"/>
    </row>
    <row r="50" spans="1:44" ht="13.2" x14ac:dyDescent="0.2">
      <c r="A50" s="247"/>
      <c r="AK50" s="305"/>
      <c r="AL50" s="306"/>
      <c r="AM50" s="1101"/>
      <c r="AN50" s="307" t="s">
        <v>514</v>
      </c>
      <c r="AO50" s="308" t="s">
        <v>515</v>
      </c>
      <c r="AP50" s="309" t="s">
        <v>516</v>
      </c>
      <c r="AQ50" s="310" t="s">
        <v>517</v>
      </c>
      <c r="AR50" s="311" t="s">
        <v>518</v>
      </c>
    </row>
    <row r="51" spans="1:44" ht="13.2" x14ac:dyDescent="0.2">
      <c r="A51" s="247"/>
      <c r="AK51" s="303" t="s">
        <v>519</v>
      </c>
      <c r="AL51" s="304"/>
      <c r="AM51" s="312">
        <v>289284</v>
      </c>
      <c r="AN51" s="313">
        <v>73665</v>
      </c>
      <c r="AO51" s="314">
        <v>-19.5</v>
      </c>
      <c r="AP51" s="315">
        <v>301035</v>
      </c>
      <c r="AQ51" s="316">
        <v>12.2</v>
      </c>
      <c r="AR51" s="317">
        <v>-31.7</v>
      </c>
    </row>
    <row r="52" spans="1:44" ht="13.2" x14ac:dyDescent="0.2">
      <c r="A52" s="247"/>
      <c r="AK52" s="318"/>
      <c r="AL52" s="319" t="s">
        <v>520</v>
      </c>
      <c r="AM52" s="320">
        <v>134140</v>
      </c>
      <c r="AN52" s="321">
        <v>34158</v>
      </c>
      <c r="AO52" s="322">
        <v>-8.6</v>
      </c>
      <c r="AP52" s="323">
        <v>154376</v>
      </c>
      <c r="AQ52" s="324">
        <v>29.1</v>
      </c>
      <c r="AR52" s="325">
        <v>-37.700000000000003</v>
      </c>
    </row>
    <row r="53" spans="1:44" ht="13.2" x14ac:dyDescent="0.2">
      <c r="A53" s="247"/>
      <c r="AK53" s="303" t="s">
        <v>521</v>
      </c>
      <c r="AL53" s="304"/>
      <c r="AM53" s="312">
        <v>489044</v>
      </c>
      <c r="AN53" s="313">
        <v>126140</v>
      </c>
      <c r="AO53" s="314">
        <v>71.2</v>
      </c>
      <c r="AP53" s="315">
        <v>362690</v>
      </c>
      <c r="AQ53" s="316">
        <v>20.5</v>
      </c>
      <c r="AR53" s="317">
        <v>50.7</v>
      </c>
    </row>
    <row r="54" spans="1:44" ht="13.2" x14ac:dyDescent="0.2">
      <c r="A54" s="247"/>
      <c r="AK54" s="318"/>
      <c r="AL54" s="319" t="s">
        <v>520</v>
      </c>
      <c r="AM54" s="320">
        <v>343715</v>
      </c>
      <c r="AN54" s="321">
        <v>88655</v>
      </c>
      <c r="AO54" s="322">
        <v>159.5</v>
      </c>
      <c r="AP54" s="323">
        <v>172580</v>
      </c>
      <c r="AQ54" s="324">
        <v>11.8</v>
      </c>
      <c r="AR54" s="325">
        <v>147.69999999999999</v>
      </c>
    </row>
    <row r="55" spans="1:44" ht="13.2" x14ac:dyDescent="0.2">
      <c r="A55" s="247"/>
      <c r="AK55" s="303" t="s">
        <v>522</v>
      </c>
      <c r="AL55" s="304"/>
      <c r="AM55" s="312">
        <v>303907</v>
      </c>
      <c r="AN55" s="313">
        <v>78937</v>
      </c>
      <c r="AO55" s="314">
        <v>-37.4</v>
      </c>
      <c r="AP55" s="315">
        <v>296093</v>
      </c>
      <c r="AQ55" s="316">
        <v>-18.399999999999999</v>
      </c>
      <c r="AR55" s="317">
        <v>-19</v>
      </c>
    </row>
    <row r="56" spans="1:44" ht="13.2" x14ac:dyDescent="0.2">
      <c r="A56" s="247"/>
      <c r="AK56" s="318"/>
      <c r="AL56" s="319" t="s">
        <v>520</v>
      </c>
      <c r="AM56" s="320">
        <v>141377</v>
      </c>
      <c r="AN56" s="321">
        <v>36721</v>
      </c>
      <c r="AO56" s="322">
        <v>-58.6</v>
      </c>
      <c r="AP56" s="323">
        <v>140545</v>
      </c>
      <c r="AQ56" s="324">
        <v>-18.600000000000001</v>
      </c>
      <c r="AR56" s="325">
        <v>-40</v>
      </c>
    </row>
    <row r="57" spans="1:44" ht="13.2" x14ac:dyDescent="0.2">
      <c r="A57" s="247"/>
      <c r="AK57" s="303" t="s">
        <v>523</v>
      </c>
      <c r="AL57" s="304"/>
      <c r="AM57" s="312">
        <v>587813</v>
      </c>
      <c r="AN57" s="313">
        <v>151694</v>
      </c>
      <c r="AO57" s="314">
        <v>92.2</v>
      </c>
      <c r="AP57" s="315">
        <v>308655</v>
      </c>
      <c r="AQ57" s="316">
        <v>4.2</v>
      </c>
      <c r="AR57" s="317">
        <v>88</v>
      </c>
    </row>
    <row r="58" spans="1:44" ht="13.2" x14ac:dyDescent="0.2">
      <c r="A58" s="247"/>
      <c r="AK58" s="318"/>
      <c r="AL58" s="319" t="s">
        <v>520</v>
      </c>
      <c r="AM58" s="320">
        <v>92848</v>
      </c>
      <c r="AN58" s="321">
        <v>23961</v>
      </c>
      <c r="AO58" s="322">
        <v>-34.700000000000003</v>
      </c>
      <c r="AP58" s="323">
        <v>169887</v>
      </c>
      <c r="AQ58" s="324">
        <v>20.9</v>
      </c>
      <c r="AR58" s="325">
        <v>-55.6</v>
      </c>
    </row>
    <row r="59" spans="1:44" ht="13.2" x14ac:dyDescent="0.2">
      <c r="A59" s="247"/>
      <c r="AK59" s="303" t="s">
        <v>524</v>
      </c>
      <c r="AL59" s="304"/>
      <c r="AM59" s="312">
        <v>515003</v>
      </c>
      <c r="AN59" s="313">
        <v>135385</v>
      </c>
      <c r="AO59" s="314">
        <v>-10.8</v>
      </c>
      <c r="AP59" s="315">
        <v>325476</v>
      </c>
      <c r="AQ59" s="316">
        <v>5.4</v>
      </c>
      <c r="AR59" s="317">
        <v>-16.2</v>
      </c>
    </row>
    <row r="60" spans="1:44" ht="13.2" x14ac:dyDescent="0.2">
      <c r="A60" s="247"/>
      <c r="AK60" s="318"/>
      <c r="AL60" s="319" t="s">
        <v>520</v>
      </c>
      <c r="AM60" s="320">
        <v>66360</v>
      </c>
      <c r="AN60" s="321">
        <v>17445</v>
      </c>
      <c r="AO60" s="322">
        <v>-27.2</v>
      </c>
      <c r="AP60" s="323">
        <v>190204</v>
      </c>
      <c r="AQ60" s="324">
        <v>12</v>
      </c>
      <c r="AR60" s="325">
        <v>-39.200000000000003</v>
      </c>
    </row>
    <row r="61" spans="1:44" ht="13.2" x14ac:dyDescent="0.2">
      <c r="A61" s="247"/>
      <c r="AK61" s="303" t="s">
        <v>525</v>
      </c>
      <c r="AL61" s="326"/>
      <c r="AM61" s="312">
        <v>437010</v>
      </c>
      <c r="AN61" s="313">
        <v>113164</v>
      </c>
      <c r="AO61" s="314">
        <v>19.100000000000001</v>
      </c>
      <c r="AP61" s="315">
        <v>318790</v>
      </c>
      <c r="AQ61" s="327">
        <v>4.8</v>
      </c>
      <c r="AR61" s="317">
        <v>14.3</v>
      </c>
    </row>
    <row r="62" spans="1:44" ht="13.2" x14ac:dyDescent="0.2">
      <c r="A62" s="247"/>
      <c r="AK62" s="318"/>
      <c r="AL62" s="319" t="s">
        <v>520</v>
      </c>
      <c r="AM62" s="320">
        <v>155688</v>
      </c>
      <c r="AN62" s="321">
        <v>40188</v>
      </c>
      <c r="AO62" s="322">
        <v>6.1</v>
      </c>
      <c r="AP62" s="323">
        <v>165518</v>
      </c>
      <c r="AQ62" s="324">
        <v>11</v>
      </c>
      <c r="AR62" s="325">
        <v>-4.9000000000000004</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wqFNexjif98QTMwdwLJS9Z4Uycsx8flkUy/JRvYybe1PiLsFovUU9Yuwz71jK9kP+AtUYtrC88MuIpHFQHV9/w==" saltValue="lukUTrgTe2gLGSWKNY3Ei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3" zoomScale="55" zoomScaleNormal="55"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477</v>
      </c>
    </row>
    <row r="121" spans="125:125" ht="13.5" hidden="1" customHeight="1" x14ac:dyDescent="0.2">
      <c r="DU121" s="241"/>
    </row>
  </sheetData>
  <sheetProtection algorithmName="SHA-512" hashValue="JRBSyMzNvDkl+zOaOz6IQedplI1HMie7ANKPbkVUWKuy/R9ZSGTpzTydEFcZJj22j6nU2PWVeBE1n1LjDP1CWA==" saltValue="ZwsKRb9U4Cx8oVsqMQL1q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3" zoomScale="40" zoomScaleNormal="4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sheetData>
  <sheetProtection algorithmName="SHA-512" hashValue="/YSks/XyYg5hSJDA22WGJvvV/ZaGX0FyGleiK2rUTE82zrf08h1K3lS1ejmmjP3QxA7JXdJVb9BqbsjSc9OuPg==" saltValue="d7vhfWc2OBLOF+Rrm/Vxj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3" zoomScale="40" zoomScaleNormal="4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26" t="s">
        <v>3</v>
      </c>
      <c r="D47" s="1126"/>
      <c r="E47" s="1127"/>
      <c r="F47" s="11">
        <v>36.92</v>
      </c>
      <c r="G47" s="12">
        <v>54.41</v>
      </c>
      <c r="H47" s="12">
        <v>61.69</v>
      </c>
      <c r="I47" s="12">
        <v>72.84</v>
      </c>
      <c r="J47" s="13">
        <v>69.86</v>
      </c>
    </row>
    <row r="48" spans="2:10" ht="57.75" customHeight="1" x14ac:dyDescent="0.2">
      <c r="B48" s="14"/>
      <c r="C48" s="1128" t="s">
        <v>4</v>
      </c>
      <c r="D48" s="1128"/>
      <c r="E48" s="1129"/>
      <c r="F48" s="15">
        <v>23.01</v>
      </c>
      <c r="G48" s="16">
        <v>17.37</v>
      </c>
      <c r="H48" s="16">
        <v>16.98</v>
      </c>
      <c r="I48" s="16">
        <v>14.4</v>
      </c>
      <c r="J48" s="17">
        <v>14.15</v>
      </c>
    </row>
    <row r="49" spans="2:10" ht="57.75" customHeight="1" thickBot="1" x14ac:dyDescent="0.25">
      <c r="B49" s="18"/>
      <c r="C49" s="1130" t="s">
        <v>5</v>
      </c>
      <c r="D49" s="1130"/>
      <c r="E49" s="1131"/>
      <c r="F49" s="19" t="s">
        <v>532</v>
      </c>
      <c r="G49" s="20">
        <v>17.8</v>
      </c>
      <c r="H49" s="20">
        <v>6.4</v>
      </c>
      <c r="I49" s="20">
        <v>7.8</v>
      </c>
      <c r="J49" s="21" t="s">
        <v>533</v>
      </c>
    </row>
    <row r="50" spans="2:10" ht="13.2" x14ac:dyDescent="0.2"/>
  </sheetData>
  <sheetProtection algorithmName="SHA-512" hashValue="MXy/imYc4D2y0uhWX6id3aMoNreLAXyLEvBFfPQa2WkkTqbnNC8cUuHsuMYKRhdSuNeN36M+Wc0AtZSmMNv5ag==" saltValue="EZtbUnBzu2z4457yNADY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石松 和晃</cp:lastModifiedBy>
  <cp:lastPrinted>2026-03-04T04:42:20Z</cp:lastPrinted>
  <dcterms:created xsi:type="dcterms:W3CDTF">2026-02-26T10:16:54Z</dcterms:created>
  <dcterms:modified xsi:type="dcterms:W3CDTF">2026-03-24T02:48:52Z</dcterms:modified>
  <cp:category/>
</cp:coreProperties>
</file>